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filterPrivacy="1" defaultThemeVersion="124226"/>
  <xr:revisionPtr revIDLastSave="0" documentId="13_ncr:1_{48BBDAF9-0BDE-4C9F-87C6-F17396B503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au nam" sheetId="1" r:id="rId1"/>
  </sheets>
  <calcPr calcId="181029"/>
</workbook>
</file>

<file path=xl/calcChain.xml><?xml version="1.0" encoding="utf-8"?>
<calcChain xmlns="http://schemas.openxmlformats.org/spreadsheetml/2006/main">
  <c r="D32" i="1" l="1"/>
  <c r="E32" i="1"/>
  <c r="F32" i="1"/>
  <c r="G32" i="1"/>
  <c r="H32" i="1"/>
  <c r="I32" i="1"/>
  <c r="C32" i="1"/>
  <c r="D67" i="1"/>
  <c r="E67" i="1"/>
  <c r="F67" i="1"/>
  <c r="G67" i="1"/>
  <c r="H67" i="1"/>
  <c r="I67" i="1"/>
  <c r="C67" i="1"/>
  <c r="D71" i="1"/>
  <c r="E71" i="1" s="1"/>
  <c r="G71" i="1" s="1"/>
  <c r="I71" i="1" s="1"/>
  <c r="D70" i="1"/>
  <c r="E70" i="1" s="1"/>
  <c r="G70" i="1" s="1"/>
  <c r="I70" i="1" s="1"/>
  <c r="D69" i="1"/>
  <c r="E69" i="1" s="1"/>
  <c r="D66" i="1"/>
  <c r="E66" i="1" s="1"/>
  <c r="G66" i="1" s="1"/>
  <c r="C64" i="1"/>
  <c r="D63" i="1"/>
  <c r="E63" i="1" s="1"/>
  <c r="G63" i="1" s="1"/>
  <c r="I63" i="1" s="1"/>
  <c r="E62" i="1"/>
  <c r="G62" i="1" s="1"/>
  <c r="I62" i="1" s="1"/>
  <c r="D61" i="1"/>
  <c r="E61" i="1" s="1"/>
  <c r="G61" i="1" s="1"/>
  <c r="I61" i="1" s="1"/>
  <c r="D60" i="1"/>
  <c r="E60" i="1" s="1"/>
  <c r="G60" i="1" s="1"/>
  <c r="I60" i="1" s="1"/>
  <c r="D59" i="1"/>
  <c r="E59" i="1" s="1"/>
  <c r="G59" i="1" s="1"/>
  <c r="I59" i="1" s="1"/>
  <c r="D58" i="1"/>
  <c r="E58" i="1" s="1"/>
  <c r="G58" i="1" s="1"/>
  <c r="I58" i="1" s="1"/>
  <c r="E57" i="1"/>
  <c r="G57" i="1" s="1"/>
  <c r="I57" i="1" s="1"/>
  <c r="E56" i="1"/>
  <c r="G56" i="1" s="1"/>
  <c r="I56" i="1" s="1"/>
  <c r="E55" i="1"/>
  <c r="G55" i="1" s="1"/>
  <c r="I55" i="1" s="1"/>
  <c r="E54" i="1"/>
  <c r="G54" i="1" s="1"/>
  <c r="I54" i="1" s="1"/>
  <c r="E53" i="1"/>
  <c r="G53" i="1" s="1"/>
  <c r="I53" i="1" s="1"/>
  <c r="E52" i="1"/>
  <c r="G52" i="1" s="1"/>
  <c r="I52" i="1" s="1"/>
  <c r="E51" i="1"/>
  <c r="G51" i="1" s="1"/>
  <c r="I51" i="1" s="1"/>
  <c r="D49" i="1"/>
  <c r="E49" i="1" s="1"/>
  <c r="G49" i="1" s="1"/>
  <c r="I49" i="1" s="1"/>
  <c r="E48" i="1"/>
  <c r="G48" i="1" s="1"/>
  <c r="I48" i="1" s="1"/>
  <c r="E47" i="1"/>
  <c r="G47" i="1" s="1"/>
  <c r="I47" i="1" s="1"/>
  <c r="E46" i="1"/>
  <c r="G46" i="1" s="1"/>
  <c r="I46" i="1" s="1"/>
  <c r="E45" i="1"/>
  <c r="G45" i="1" s="1"/>
  <c r="I45" i="1" s="1"/>
  <c r="E44" i="1"/>
  <c r="G44" i="1" s="1"/>
  <c r="I44" i="1" s="1"/>
  <c r="E43" i="1"/>
  <c r="G43" i="1" s="1"/>
  <c r="I43" i="1" s="1"/>
  <c r="E42" i="1"/>
  <c r="G42" i="1" s="1"/>
  <c r="I42" i="1" s="1"/>
  <c r="D41" i="1"/>
  <c r="E41" i="1" s="1"/>
  <c r="G41" i="1" s="1"/>
  <c r="I41" i="1" s="1"/>
  <c r="D40" i="1"/>
  <c r="E40" i="1" s="1"/>
  <c r="G40" i="1" s="1"/>
  <c r="E39" i="1"/>
  <c r="G39" i="1" s="1"/>
  <c r="I39" i="1" s="1"/>
  <c r="E38" i="1"/>
  <c r="G38" i="1" s="1"/>
  <c r="I38" i="1" s="1"/>
  <c r="H37" i="1"/>
  <c r="F37" i="1"/>
  <c r="C37" i="1"/>
  <c r="D36" i="1"/>
  <c r="D34" i="1" s="1"/>
  <c r="E35" i="1"/>
  <c r="G35" i="1" s="1"/>
  <c r="H34" i="1"/>
  <c r="H33" i="1" s="1"/>
  <c r="F34" i="1"/>
  <c r="C34" i="1"/>
  <c r="F33" i="1" l="1"/>
  <c r="C33" i="1"/>
  <c r="D64" i="1"/>
  <c r="D37" i="1"/>
  <c r="D33" i="1" s="1"/>
  <c r="I35" i="1"/>
  <c r="G69" i="1"/>
  <c r="E37" i="1"/>
  <c r="G37" i="1"/>
  <c r="I40" i="1"/>
  <c r="I37" i="1" s="1"/>
  <c r="I66" i="1"/>
  <c r="I64" i="1" s="1"/>
  <c r="G64" i="1"/>
  <c r="E64" i="1"/>
  <c r="E36" i="1"/>
  <c r="I36" i="1" l="1"/>
  <c r="I34" i="1" s="1"/>
  <c r="I33" i="1" s="1"/>
  <c r="E34" i="1"/>
  <c r="E33" i="1" s="1"/>
  <c r="G36" i="1"/>
  <c r="G34" i="1" s="1"/>
  <c r="G33" i="1" s="1"/>
  <c r="I69" i="1"/>
  <c r="D72" i="1" l="1"/>
  <c r="E72" i="1" s="1"/>
  <c r="G72" i="1" s="1"/>
  <c r="I72" i="1" s="1"/>
  <c r="C22" i="1" l="1"/>
  <c r="C30" i="1" l="1"/>
  <c r="C29" i="1"/>
  <c r="C28" i="1"/>
  <c r="C27" i="1"/>
  <c r="I22" i="1"/>
  <c r="H22" i="1"/>
  <c r="C24" i="1" l="1"/>
  <c r="H31" i="1"/>
  <c r="F31" i="1" l="1"/>
  <c r="D31" i="1"/>
  <c r="I15" i="1" l="1"/>
  <c r="H15" i="1"/>
  <c r="C15" i="1"/>
  <c r="C31" i="1" l="1"/>
  <c r="E31" i="1" l="1"/>
  <c r="I31" i="1" l="1"/>
  <c r="G31" i="1"/>
</calcChain>
</file>

<file path=xl/sharedStrings.xml><?xml version="1.0" encoding="utf-8"?>
<sst xmlns="http://schemas.openxmlformats.org/spreadsheetml/2006/main" count="107" uniqueCount="100">
  <si>
    <t>PHỤ LỤC</t>
  </si>
  <si>
    <t>Đvt: đồng</t>
  </si>
  <si>
    <t>STT</t>
  </si>
  <si>
    <t>Nội dung</t>
  </si>
  <si>
    <t>DỰ TOÁN THU NS</t>
  </si>
  <si>
    <t>Tổng số thu, chi, nộp ngân sách phí, lệ phí</t>
  </si>
  <si>
    <t>1. Số thu phí, lệ phí</t>
  </si>
  <si>
    <t>- Phí thẩm định cấp giấy phép sử dụng vật liệu nổ công nghiệp</t>
  </si>
  <si>
    <t>- Phí cấp giấy chứng nhận đủ điều kiện kinh doanh thương mại</t>
  </si>
  <si>
    <t>- Phí thẩm định cấp giấy phép hoạt động hóa chất nguy hiểm</t>
  </si>
  <si>
    <t>- Phí kiểm tra, kiểm nghiệm vệ sinh an toàn thực phẩm</t>
  </si>
  <si>
    <t>2. Chi từ nguồn thu phí được để lại</t>
  </si>
  <si>
    <t>- Chi quản lý hành chính</t>
  </si>
  <si>
    <t>3. Số thu phí, lệ phí nộp NSNN</t>
  </si>
  <si>
    <t>I</t>
  </si>
  <si>
    <t>Chi QLNN</t>
  </si>
  <si>
    <t>Kinh phí hoạt động thường xuyên ( C416-L340 - tự chủ)</t>
  </si>
  <si>
    <t xml:space="preserve">Kinh phí không thường xuyên (C416 - L340 - không tự chủ) </t>
  </si>
  <si>
    <t>Kinh phí tuyên truyền, giới thiệu về ngành công thương và tỉnh Đồng Nai trên báo đài</t>
  </si>
  <si>
    <t>2.2</t>
  </si>
  <si>
    <t>2.3</t>
  </si>
  <si>
    <t>2.4</t>
  </si>
  <si>
    <t>2.5</t>
  </si>
  <si>
    <t>2.6</t>
  </si>
  <si>
    <t>2.8</t>
  </si>
  <si>
    <t>2.9</t>
  </si>
  <si>
    <t>2.10</t>
  </si>
  <si>
    <t>2.12</t>
  </si>
  <si>
    <t>2.14</t>
  </si>
  <si>
    <t>2.15</t>
  </si>
  <si>
    <t>II</t>
  </si>
  <si>
    <t xml:space="preserve">Chi phí quản lý, giám sát Chương trình đề án khuyến công </t>
  </si>
  <si>
    <t>III</t>
  </si>
  <si>
    <t>2.1</t>
  </si>
  <si>
    <t>2.7</t>
  </si>
  <si>
    <t>2.11</t>
  </si>
  <si>
    <t>2.13</t>
  </si>
  <si>
    <t>2.16</t>
  </si>
  <si>
    <t>2.17</t>
  </si>
  <si>
    <t>2.18</t>
  </si>
  <si>
    <t>2.19</t>
  </si>
  <si>
    <t>2.20</t>
  </si>
  <si>
    <t>2.21</t>
  </si>
  <si>
    <t>- Phí cấp giấy phép hoạt động lĩnh vực điện lực</t>
  </si>
  <si>
    <t>- Phí cấp phép văn phòng đại diện</t>
  </si>
  <si>
    <t>TỔNG DỰ TOÁN GIAO</t>
  </si>
  <si>
    <t>Trong đó</t>
  </si>
  <si>
    <t>Dự toán sau khi trừ tiết kiệm</t>
  </si>
  <si>
    <t>Bao gồm:</t>
  </si>
  <si>
    <t>Nguồn cải cách tiền lương tại đơn vị</t>
  </si>
  <si>
    <t>Nguồn ngân sách tỉnh cấp</t>
  </si>
  <si>
    <t>Giảm trừ theo kiến nghị của kiểm toán</t>
  </si>
  <si>
    <t xml:space="preserve">Kinh phí không thường xuyên </t>
  </si>
  <si>
    <t>Kinh phí thực hiện nhiệm vụ Đoàn kiểm tra liên ngành về ATTP</t>
  </si>
  <si>
    <t>Tuyên truyền chương trình "Tháng Khuyến mại"</t>
  </si>
  <si>
    <t>Chương trình phát triển công nghiệp hỗ trợ</t>
  </si>
  <si>
    <t>Duy trì vận hành, nâng cấp trang thông tin khuyến mại</t>
  </si>
  <si>
    <t>2.22</t>
  </si>
  <si>
    <t>CƠ QUAN SỞ CÔNG THƯƠNG</t>
  </si>
  <si>
    <t>Kinh phí thực hiện QLNN về an toàn thực phẩm của ngành công thương trên địa bàn tỉnh Đồng Nai</t>
  </si>
  <si>
    <t>Hoạt động QLNN về vật liệu nổ công nghiệp</t>
  </si>
  <si>
    <t>Sở Công Thương</t>
  </si>
  <si>
    <t>Chương: 416</t>
  </si>
  <si>
    <t>MQHNS: 1046160</t>
  </si>
  <si>
    <t>MKBNN giao dịch: 1761-VPKBĐN</t>
  </si>
  <si>
    <r>
      <rPr>
        <b/>
        <i/>
        <sz val="13"/>
        <color theme="1"/>
        <rFont val="Times New Roman"/>
        <family val="1"/>
      </rPr>
      <t>Đơn vị:</t>
    </r>
    <r>
      <rPr>
        <b/>
        <sz val="13"/>
        <color theme="1"/>
        <rFont val="Times New Roman"/>
        <family val="1"/>
      </rPr>
      <t xml:space="preserve"> CƠ QUAN SỞ CÔNG THƯƠNG</t>
    </r>
  </si>
  <si>
    <t xml:space="preserve">DỰ TOÁN CHI NS </t>
  </si>
  <si>
    <t>Hợp đồng thống kê số liệu báo cáo về tình hình thực hiện chương trình hành động số 859/CTr-UBND ngày 22/01/2019 của UBT triển khai KH số 198-KH/TU ngày 10/8/2018 của TU Đồng Nai về thực hiện NQ số 23/NQ/TW của Bộ Chính trị (HĐ với Cục TK)</t>
  </si>
  <si>
    <t>In băng rôn/biểu trưng/logo thực hiện chương trình Bình ổn giá</t>
  </si>
  <si>
    <t>Phát hành sổ tay tuyên truyền phổ biến các chính sách CN-TM và các TTHC của ngành Công Thương (gđ 21-25)</t>
  </si>
  <si>
    <t>Tuyên truyền, phổ biến kiến thức về phòng ngừa, phát hiện và ứng phó sự cố hóa chất; công tác kiểm soát tiền chất công nghiệp trên địa bàn tỉnh</t>
  </si>
  <si>
    <t>2.23</t>
  </si>
  <si>
    <t>Hội thảo, truyền thông hưởng ứng ngày quyền của người tiêu dùng Việt Nam</t>
  </si>
  <si>
    <t>Kinh phí thực hiện nhiệm vụ hỗ trợ đầu tư xây dựng chợ nông thôn trên địa bàn tỉnh</t>
  </si>
  <si>
    <t>2.24</t>
  </si>
  <si>
    <t>Chi sự nghiệp kinh tế (C416-L280-K338)</t>
  </si>
  <si>
    <t>Chi sự nghiệp bảo vệ môi trường (C416 - L250-K278)</t>
  </si>
  <si>
    <t>Kế hoạch thực hiện nhiệm vụ Sản xuất và tiêu dùng bền vừng trong công nghiệp trên địa bàn tỉnh</t>
  </si>
  <si>
    <t>Kế hoạch sử dụng năng lượng tiết kiệm và hiệu quả trên địa bàn tỉnh Đồng Nai giai đoạn 2024 - 2026</t>
  </si>
  <si>
    <t>Điều tra, thống kê mức phát thải khí nhà kính trong các ngành công nghiệp trọng điểm và đề xuất biện pháp giảm thiểu, ứng phó</t>
  </si>
  <si>
    <t>(Kèm theo Quyết định số           /QĐ-SCT ngày       tháng 12 năm 2024)</t>
  </si>
  <si>
    <t>DỰ TOÁN THU, CHI NGÂN SÁCH NHÀ NƯỚC NĂM 2025</t>
  </si>
  <si>
    <t>Dự toán đơn vị sử dụng 2025</t>
  </si>
  <si>
    <t>Số tiết kiệm thực hiện cải cách tiền lương của ngân sách tỉnh</t>
  </si>
  <si>
    <r>
      <t xml:space="preserve">- </t>
    </r>
    <r>
      <rPr>
        <sz val="11"/>
        <rFont val="Times New Roman"/>
        <family val="1"/>
      </rPr>
      <t>Chi con người (54 người)</t>
    </r>
  </si>
  <si>
    <t>- Chi hoạt động (54 biên chế x 80 triệu/biên chế)</t>
  </si>
  <si>
    <t>Duy trì cập nhật tin tức, thuê server cập nhật Dự án xây dựng phần mềm CSDL ngành công thương</t>
  </si>
  <si>
    <t>Đề án chuyển đổi số hoạt động ngành công thương (nâng cấp cơ sở dữ liệu ngành công thương)</t>
  </si>
  <si>
    <t>Hội nghị triển khai nhiệm vụ ngành công thương</t>
  </si>
  <si>
    <t xml:space="preserve">Kinh phí duy trì trang thông tin điện tử Sở Công Thương </t>
  </si>
  <si>
    <t>Hoạt động phát triển cụm công nghiệp</t>
  </si>
  <si>
    <t>Thực hiện Đề án phát triển thị trường trong nước gắn với cuộc vận động "Người Việt Nam ưu tiên dùng hàng VN"</t>
  </si>
  <si>
    <t>Chương trình mục tiêu quốc gia xây dựng nông thôn mới:</t>
  </si>
  <si>
    <t>Đào tạo, tập huấn TMĐT hỗ trợ bán hàng OCOP thông qua kinh doanh trực tuyến</t>
  </si>
  <si>
    <t>Hỗ trợ website TMĐT sản phẩm OCOP</t>
  </si>
  <si>
    <t>Chương trình phát triển thương mại điện tử tỉnh Đồng Nai</t>
  </si>
  <si>
    <t>Kinh phí tổ chức đoàn khảo sát thị trường nông sản tại các chợ đầu mối tại Trung Quốc</t>
  </si>
  <si>
    <t>Kinh phí tập huấn triển khai các văn bản quy phạm pháp luật về phát triển và quản lý chợ</t>
  </si>
  <si>
    <t>Tổ chức hội nghị, hội thảo về dịch vụ logistics</t>
  </si>
  <si>
    <t>Kinh phí tổ chức các hoạt động hưởng ứng tháng hành động về an toàn, vệ sinh lao động trên địa bàn tỉnh Đồng 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</si>
</sst>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(* #,##0_);_(* \(#,##0\);_(* &quot;-&quot;??_);_(@_)"/>
    <numFmt numFmtId="166" formatCode="_(* #,##0.0_);_(* \(#,##0.0\);_(* &quot;-&quot;??_);_(@_)"/>
    <numFmt numFmtId="167" formatCode="_-* #,##0_-;\-* #,##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i/>
      <sz val="12"/>
      <name val="Times New Roman"/>
      <family val="1"/>
      <charset val="163"/>
    </font>
    <font>
      <i/>
      <sz val="12"/>
      <name val="Times New Roman"/>
      <family val="1"/>
    </font>
    <font>
      <b/>
      <sz val="11"/>
      <name val="Times New Roman"/>
      <family val="1"/>
      <charset val="163"/>
    </font>
    <font>
      <b/>
      <sz val="13"/>
      <name val="Times New Roman"/>
      <family val="1"/>
    </font>
    <font>
      <sz val="13"/>
      <name val="Times New Roman"/>
      <family val="1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b/>
      <i/>
      <sz val="13"/>
      <color theme="1"/>
      <name val="Times New Roman"/>
      <family val="1"/>
    </font>
    <font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0" fontId="5" fillId="2" borderId="0" xfId="0" applyFont="1" applyFill="1"/>
    <xf numFmtId="0" fontId="3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8" fillId="2" borderId="0" xfId="0" applyFont="1" applyFill="1"/>
    <xf numFmtId="165" fontId="5" fillId="2" borderId="0" xfId="0" applyNumberFormat="1" applyFont="1" applyFill="1"/>
    <xf numFmtId="0" fontId="5" fillId="0" borderId="0" xfId="0" applyFont="1"/>
    <xf numFmtId="165" fontId="5" fillId="0" borderId="0" xfId="1" applyNumberFormat="1" applyFont="1" applyFill="1"/>
    <xf numFmtId="165" fontId="3" fillId="2" borderId="0" xfId="1" applyNumberFormat="1" applyFont="1" applyFill="1"/>
    <xf numFmtId="0" fontId="9" fillId="2" borderId="0" xfId="0" applyFont="1" applyFill="1" applyAlignment="1">
      <alignment horizontal="left"/>
    </xf>
    <xf numFmtId="0" fontId="10" fillId="2" borderId="0" xfId="0" applyFont="1" applyFill="1"/>
    <xf numFmtId="0" fontId="9" fillId="2" borderId="0" xfId="0" applyFont="1" applyFill="1"/>
    <xf numFmtId="0" fontId="2" fillId="2" borderId="0" xfId="0" applyFont="1" applyFill="1"/>
    <xf numFmtId="0" fontId="5" fillId="0" borderId="3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vertical="center" wrapText="1"/>
    </xf>
    <xf numFmtId="166" fontId="12" fillId="3" borderId="1" xfId="1" applyNumberFormat="1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/>
    </xf>
    <xf numFmtId="165" fontId="2" fillId="2" borderId="4" xfId="0" applyNumberFormat="1" applyFont="1" applyFill="1" applyBorder="1" applyAlignment="1">
      <alignment vertical="center" wrapText="1"/>
    </xf>
    <xf numFmtId="166" fontId="12" fillId="4" borderId="4" xfId="1" applyNumberFormat="1" applyFont="1" applyFill="1" applyBorder="1" applyAlignment="1">
      <alignment vertical="center"/>
    </xf>
    <xf numFmtId="165" fontId="2" fillId="4" borderId="4" xfId="1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3" fontId="2" fillId="0" borderId="3" xfId="0" applyNumberFormat="1" applyFont="1" applyBorder="1" applyAlignment="1">
      <alignment vertical="center"/>
    </xf>
    <xf numFmtId="166" fontId="12" fillId="4" borderId="3" xfId="1" applyNumberFormat="1" applyFont="1" applyFill="1" applyBorder="1" applyAlignment="1">
      <alignment vertical="center"/>
    </xf>
    <xf numFmtId="0" fontId="5" fillId="0" borderId="3" xfId="0" quotePrefix="1" applyFont="1" applyBorder="1" applyAlignment="1">
      <alignment vertical="center" wrapText="1"/>
    </xf>
    <xf numFmtId="3" fontId="5" fillId="0" borderId="3" xfId="0" applyNumberFormat="1" applyFont="1" applyBorder="1" applyAlignment="1">
      <alignment vertical="center"/>
    </xf>
    <xf numFmtId="165" fontId="5" fillId="4" borderId="3" xfId="1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165" fontId="2" fillId="5" borderId="1" xfId="0" applyNumberFormat="1" applyFont="1" applyFill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165" fontId="2" fillId="0" borderId="7" xfId="0" applyNumberFormat="1" applyFont="1" applyBorder="1" applyAlignment="1">
      <alignment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left" vertical="center"/>
    </xf>
    <xf numFmtId="165" fontId="13" fillId="4" borderId="8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3" xfId="0" quotePrefix="1" applyFont="1" applyBorder="1" applyAlignment="1">
      <alignment horizontal="left" vertical="center"/>
    </xf>
    <xf numFmtId="167" fontId="12" fillId="0" borderId="3" xfId="1" applyNumberFormat="1" applyFont="1" applyFill="1" applyBorder="1" applyAlignment="1">
      <alignment horizontal="center" vertical="center"/>
    </xf>
    <xf numFmtId="1" fontId="12" fillId="0" borderId="3" xfId="1" applyNumberFormat="1" applyFont="1" applyFill="1" applyBorder="1" applyAlignment="1">
      <alignment horizontal="right" vertical="center"/>
    </xf>
    <xf numFmtId="165" fontId="12" fillId="0" borderId="3" xfId="0" applyNumberFormat="1" applyFont="1" applyBorder="1" applyAlignment="1">
      <alignment horizontal="center" vertical="center"/>
    </xf>
    <xf numFmtId="0" fontId="12" fillId="0" borderId="3" xfId="1" applyNumberFormat="1" applyFont="1" applyFill="1" applyBorder="1" applyAlignment="1">
      <alignment vertical="center"/>
    </xf>
    <xf numFmtId="165" fontId="5" fillId="0" borderId="3" xfId="0" applyNumberFormat="1" applyFont="1" applyBorder="1" applyAlignment="1">
      <alignment horizontal="center" vertical="center"/>
    </xf>
    <xf numFmtId="0" fontId="5" fillId="0" borderId="3" xfId="0" quotePrefix="1" applyFont="1" applyBorder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165" fontId="13" fillId="4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1" fontId="5" fillId="0" borderId="3" xfId="1" applyNumberFormat="1" applyFont="1" applyFill="1" applyBorder="1" applyAlignment="1">
      <alignment horizontal="right" vertical="center"/>
    </xf>
    <xf numFmtId="0" fontId="5" fillId="0" borderId="3" xfId="1" applyNumberFormat="1" applyFont="1" applyFill="1" applyBorder="1" applyAlignment="1">
      <alignment vertical="center"/>
    </xf>
    <xf numFmtId="0" fontId="2" fillId="4" borderId="3" xfId="0" applyFont="1" applyFill="1" applyBorder="1" applyAlignment="1">
      <alignment horizontal="left" vertical="center"/>
    </xf>
    <xf numFmtId="1" fontId="13" fillId="0" borderId="3" xfId="1" applyNumberFormat="1" applyFont="1" applyFill="1" applyBorder="1" applyAlignment="1">
      <alignment horizontal="right" vertical="center"/>
    </xf>
    <xf numFmtId="0" fontId="14" fillId="0" borderId="3" xfId="0" applyFont="1" applyBorder="1" applyAlignment="1">
      <alignment horizontal="left" vertical="center" wrapText="1"/>
    </xf>
    <xf numFmtId="165" fontId="12" fillId="0" borderId="3" xfId="1" applyNumberFormat="1" applyFont="1" applyFill="1" applyBorder="1" applyAlignment="1">
      <alignment horizontal="center" vertical="center"/>
    </xf>
    <xf numFmtId="165" fontId="2" fillId="4" borderId="3" xfId="0" applyNumberFormat="1" applyFont="1" applyFill="1" applyBorder="1" applyAlignment="1">
      <alignment horizontal="center" vertical="center"/>
    </xf>
    <xf numFmtId="167" fontId="12" fillId="0" borderId="3" xfId="1" applyNumberFormat="1" applyFont="1" applyFill="1" applyBorder="1" applyAlignment="1">
      <alignment horizontal="right" vertical="center"/>
    </xf>
    <xf numFmtId="0" fontId="15" fillId="2" borderId="0" xfId="0" applyFont="1" applyFill="1"/>
    <xf numFmtId="0" fontId="15" fillId="0" borderId="0" xfId="0" applyFont="1"/>
    <xf numFmtId="165" fontId="15" fillId="0" borderId="0" xfId="0" applyNumberFormat="1" applyFont="1"/>
    <xf numFmtId="1" fontId="5" fillId="0" borderId="5" xfId="1" applyNumberFormat="1" applyFont="1" applyFill="1" applyBorder="1" applyAlignment="1">
      <alignment horizontal="right" vertical="center"/>
    </xf>
    <xf numFmtId="1" fontId="2" fillId="0" borderId="3" xfId="1" applyNumberFormat="1" applyFont="1" applyFill="1" applyBorder="1" applyAlignment="1">
      <alignment horizontal="right" vertical="center"/>
    </xf>
    <xf numFmtId="0" fontId="6" fillId="2" borderId="0" xfId="0" applyFont="1" applyFill="1"/>
    <xf numFmtId="0" fontId="7" fillId="2" borderId="0" xfId="0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165" fontId="5" fillId="0" borderId="5" xfId="0" applyNumberFormat="1" applyFont="1" applyBorder="1" applyAlignment="1">
      <alignment horizontal="center" vertical="center"/>
    </xf>
    <xf numFmtId="167" fontId="5" fillId="0" borderId="5" xfId="1" applyNumberFormat="1" applyFont="1" applyFill="1" applyBorder="1" applyAlignment="1">
      <alignment horizontal="right" vertical="center"/>
    </xf>
    <xf numFmtId="0" fontId="5" fillId="0" borderId="5" xfId="1" applyNumberFormat="1" applyFont="1" applyFill="1" applyBorder="1" applyAlignment="1">
      <alignment vertical="center"/>
    </xf>
    <xf numFmtId="167" fontId="5" fillId="0" borderId="3" xfId="1" applyNumberFormat="1" applyFont="1" applyFill="1" applyBorder="1" applyAlignment="1">
      <alignment horizontal="right" vertical="center"/>
    </xf>
    <xf numFmtId="167" fontId="13" fillId="0" borderId="8" xfId="1" applyNumberFormat="1" applyFont="1" applyFill="1" applyBorder="1" applyAlignment="1">
      <alignment vertical="center"/>
    </xf>
    <xf numFmtId="167" fontId="12" fillId="0" borderId="3" xfId="1" applyNumberFormat="1" applyFont="1" applyFill="1" applyBorder="1" applyAlignment="1">
      <alignment vertical="center"/>
    </xf>
    <xf numFmtId="0" fontId="18" fillId="0" borderId="3" xfId="0" applyFont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"/>
  <sheetViews>
    <sheetView tabSelected="1" topLeftCell="A5" workbookViewId="0">
      <selection activeCell="C33" sqref="C33"/>
    </sheetView>
  </sheetViews>
  <sheetFormatPr defaultColWidth="9" defaultRowHeight="15" x14ac:dyDescent="0.25"/>
  <cols>
    <col min="1" max="1" width="5.28515625" style="3" bestFit="1" customWidth="1"/>
    <col min="2" max="2" width="53.140625" style="3" customWidth="1"/>
    <col min="3" max="3" width="16.42578125" style="3" customWidth="1"/>
    <col min="4" max="4" width="15.42578125" style="3" customWidth="1"/>
    <col min="5" max="5" width="16.5703125" style="3" customWidth="1"/>
    <col min="6" max="6" width="15.42578125" style="3" customWidth="1"/>
    <col min="7" max="7" width="16.5703125" style="3" customWidth="1"/>
    <col min="8" max="8" width="10.85546875" style="3" hidden="1" customWidth="1"/>
    <col min="9" max="9" width="16.7109375" style="3" customWidth="1"/>
    <col min="10" max="10" width="12.7109375" style="3" bestFit="1" customWidth="1"/>
    <col min="11" max="11" width="13.140625" style="3" bestFit="1" customWidth="1"/>
    <col min="12" max="16384" width="9" style="3"/>
  </cols>
  <sheetData>
    <row r="1" spans="1:11" s="1" customFormat="1" ht="15.75" customHeight="1" x14ac:dyDescent="0.25">
      <c r="A1" s="82" t="s">
        <v>0</v>
      </c>
      <c r="B1" s="82"/>
      <c r="C1" s="82"/>
      <c r="D1" s="82"/>
      <c r="E1" s="82"/>
      <c r="F1" s="82"/>
      <c r="G1" s="82"/>
      <c r="H1" s="82"/>
      <c r="I1" s="82"/>
    </row>
    <row r="2" spans="1:11" ht="15" customHeight="1" x14ac:dyDescent="0.25">
      <c r="A2" s="83" t="s">
        <v>80</v>
      </c>
      <c r="B2" s="83"/>
      <c r="C2" s="83"/>
      <c r="D2" s="83"/>
      <c r="E2" s="83"/>
      <c r="F2" s="83"/>
      <c r="G2" s="83"/>
      <c r="H2" s="83"/>
      <c r="I2" s="83"/>
    </row>
    <row r="3" spans="1:11" ht="18.75" customHeight="1" x14ac:dyDescent="0.25">
      <c r="A3" s="72" t="s">
        <v>61</v>
      </c>
      <c r="B3" s="71"/>
      <c r="C3" s="71"/>
      <c r="D3" s="71"/>
      <c r="E3" s="71"/>
      <c r="F3" s="71"/>
      <c r="G3" s="71"/>
      <c r="H3" s="71"/>
      <c r="I3" s="71"/>
    </row>
    <row r="4" spans="1:11" ht="18" customHeight="1" x14ac:dyDescent="0.25">
      <c r="A4" s="72" t="s">
        <v>62</v>
      </c>
      <c r="B4" s="71"/>
      <c r="C4" s="71"/>
      <c r="D4" s="71"/>
      <c r="E4" s="71"/>
      <c r="F4" s="71"/>
      <c r="G4" s="71"/>
      <c r="H4" s="71"/>
      <c r="I4" s="71"/>
    </row>
    <row r="5" spans="1:11" ht="21.75" customHeight="1" x14ac:dyDescent="0.25">
      <c r="A5" s="72" t="s">
        <v>63</v>
      </c>
      <c r="B5" s="70"/>
      <c r="C5" s="70"/>
      <c r="D5" s="70"/>
      <c r="E5" s="70"/>
      <c r="F5" s="70"/>
      <c r="G5" s="70"/>
      <c r="H5" s="70"/>
      <c r="I5" s="70"/>
    </row>
    <row r="6" spans="1:11" ht="20.25" customHeight="1" x14ac:dyDescent="0.25">
      <c r="A6" s="72" t="s">
        <v>64</v>
      </c>
      <c r="B6" s="4"/>
      <c r="C6" s="4"/>
      <c r="D6" s="4"/>
      <c r="E6" s="4"/>
      <c r="F6" s="4"/>
      <c r="G6" s="4"/>
      <c r="H6" s="4"/>
    </row>
    <row r="7" spans="1:11" ht="14.25" customHeight="1" x14ac:dyDescent="0.25">
      <c r="A7" s="84" t="s">
        <v>81</v>
      </c>
      <c r="B7" s="84"/>
      <c r="C7" s="84"/>
      <c r="D7" s="84"/>
      <c r="E7" s="84"/>
      <c r="F7" s="84"/>
      <c r="G7" s="84"/>
      <c r="H7" s="84"/>
      <c r="I7" s="84"/>
    </row>
    <row r="8" spans="1:11" ht="18" customHeight="1" x14ac:dyDescent="0.25">
      <c r="A8" s="84" t="s">
        <v>65</v>
      </c>
      <c r="B8" s="84"/>
      <c r="C8" s="84"/>
      <c r="D8" s="84"/>
      <c r="E8" s="84"/>
      <c r="F8" s="84"/>
      <c r="G8" s="84"/>
      <c r="H8" s="84"/>
      <c r="I8" s="84"/>
    </row>
    <row r="9" spans="1:11" ht="18" customHeight="1" x14ac:dyDescent="0.25">
      <c r="A9" s="4"/>
      <c r="B9" s="4"/>
      <c r="C9" s="4"/>
      <c r="D9" s="4"/>
      <c r="E9" s="4"/>
      <c r="F9" s="4"/>
      <c r="G9" s="4"/>
      <c r="H9" s="4"/>
      <c r="I9" s="5" t="s">
        <v>1</v>
      </c>
    </row>
    <row r="10" spans="1:11" ht="31.5" customHeight="1" x14ac:dyDescent="0.25">
      <c r="A10" s="89" t="s">
        <v>2</v>
      </c>
      <c r="B10" s="89" t="s">
        <v>3</v>
      </c>
      <c r="C10" s="89" t="s">
        <v>45</v>
      </c>
      <c r="D10" s="86" t="s">
        <v>46</v>
      </c>
      <c r="E10" s="87"/>
      <c r="F10" s="87"/>
      <c r="G10" s="88"/>
      <c r="H10" s="89" t="s">
        <v>51</v>
      </c>
      <c r="I10" s="89" t="s">
        <v>82</v>
      </c>
    </row>
    <row r="11" spans="1:11" ht="18.75" customHeight="1" x14ac:dyDescent="0.25">
      <c r="A11" s="90"/>
      <c r="B11" s="90"/>
      <c r="C11" s="90"/>
      <c r="D11" s="89" t="s">
        <v>83</v>
      </c>
      <c r="E11" s="89" t="s">
        <v>47</v>
      </c>
      <c r="F11" s="86" t="s">
        <v>48</v>
      </c>
      <c r="G11" s="88"/>
      <c r="H11" s="90"/>
      <c r="I11" s="90"/>
    </row>
    <row r="12" spans="1:11" ht="66" customHeight="1" x14ac:dyDescent="0.25">
      <c r="A12" s="91"/>
      <c r="B12" s="91"/>
      <c r="C12" s="91"/>
      <c r="D12" s="91"/>
      <c r="E12" s="91"/>
      <c r="F12" s="16" t="s">
        <v>49</v>
      </c>
      <c r="G12" s="16" t="s">
        <v>50</v>
      </c>
      <c r="H12" s="91"/>
      <c r="I12" s="91"/>
    </row>
    <row r="13" spans="1:11" ht="18" customHeight="1" x14ac:dyDescent="0.25">
      <c r="A13" s="17"/>
      <c r="B13" s="18" t="s">
        <v>4</v>
      </c>
      <c r="C13" s="19"/>
      <c r="D13" s="19"/>
      <c r="E13" s="19"/>
      <c r="F13" s="19"/>
      <c r="G13" s="19"/>
      <c r="H13" s="20">
        <v>0</v>
      </c>
      <c r="I13" s="21"/>
    </row>
    <row r="14" spans="1:11" s="6" customFormat="1" ht="18.75" customHeight="1" x14ac:dyDescent="0.2">
      <c r="A14" s="22"/>
      <c r="B14" s="23" t="s">
        <v>5</v>
      </c>
      <c r="C14" s="24"/>
      <c r="D14" s="24"/>
      <c r="E14" s="24"/>
      <c r="F14" s="24"/>
      <c r="G14" s="24"/>
      <c r="H14" s="25"/>
      <c r="I14" s="26"/>
      <c r="J14" s="14"/>
      <c r="K14" s="14"/>
    </row>
    <row r="15" spans="1:11" ht="18" customHeight="1" x14ac:dyDescent="0.25">
      <c r="A15" s="27"/>
      <c r="B15" s="28" t="s">
        <v>6</v>
      </c>
      <c r="C15" s="29">
        <f>SUM(C16:C21)</f>
        <v>245000000</v>
      </c>
      <c r="D15" s="29"/>
      <c r="E15" s="29"/>
      <c r="F15" s="29"/>
      <c r="G15" s="29"/>
      <c r="H15" s="30">
        <f>SUM(H16:H21)</f>
        <v>0</v>
      </c>
      <c r="I15" s="30">
        <f>SUM(I16:I21)</f>
        <v>0</v>
      </c>
    </row>
    <row r="16" spans="1:11" ht="19.5" customHeight="1" x14ac:dyDescent="0.25">
      <c r="A16" s="27"/>
      <c r="B16" s="31" t="s">
        <v>7</v>
      </c>
      <c r="C16" s="32">
        <v>25000000</v>
      </c>
      <c r="D16" s="32"/>
      <c r="E16" s="32"/>
      <c r="F16" s="32"/>
      <c r="G16" s="32"/>
      <c r="H16" s="30"/>
      <c r="I16" s="33"/>
    </row>
    <row r="17" spans="1:11" ht="18.75" customHeight="1" x14ac:dyDescent="0.25">
      <c r="A17" s="27"/>
      <c r="B17" s="31" t="s">
        <v>8</v>
      </c>
      <c r="C17" s="32">
        <v>75000000</v>
      </c>
      <c r="D17" s="32"/>
      <c r="E17" s="32"/>
      <c r="F17" s="32"/>
      <c r="G17" s="32"/>
      <c r="H17" s="30"/>
      <c r="I17" s="33"/>
    </row>
    <row r="18" spans="1:11" ht="19.5" customHeight="1" x14ac:dyDescent="0.25">
      <c r="A18" s="27"/>
      <c r="B18" s="31" t="s">
        <v>9</v>
      </c>
      <c r="C18" s="32">
        <v>50000000</v>
      </c>
      <c r="D18" s="32"/>
      <c r="E18" s="32"/>
      <c r="F18" s="32"/>
      <c r="G18" s="32"/>
      <c r="H18" s="30"/>
      <c r="I18" s="33"/>
    </row>
    <row r="19" spans="1:11" ht="17.25" customHeight="1" x14ac:dyDescent="0.25">
      <c r="A19" s="27"/>
      <c r="B19" s="31" t="s">
        <v>44</v>
      </c>
      <c r="C19" s="32">
        <v>15000000</v>
      </c>
      <c r="D19" s="32"/>
      <c r="E19" s="32"/>
      <c r="F19" s="32"/>
      <c r="G19" s="32"/>
      <c r="H19" s="30"/>
      <c r="I19" s="33"/>
    </row>
    <row r="20" spans="1:11" ht="16.5" customHeight="1" x14ac:dyDescent="0.25">
      <c r="A20" s="27"/>
      <c r="B20" s="31" t="s">
        <v>43</v>
      </c>
      <c r="C20" s="32">
        <v>10000000</v>
      </c>
      <c r="D20" s="32"/>
      <c r="E20" s="32"/>
      <c r="F20" s="32"/>
      <c r="G20" s="32"/>
      <c r="H20" s="30"/>
      <c r="I20" s="33"/>
    </row>
    <row r="21" spans="1:11" ht="18.75" customHeight="1" x14ac:dyDescent="0.25">
      <c r="A21" s="27"/>
      <c r="B21" s="31" t="s">
        <v>10</v>
      </c>
      <c r="C21" s="32">
        <v>70000000</v>
      </c>
      <c r="D21" s="32"/>
      <c r="E21" s="32"/>
      <c r="F21" s="32"/>
      <c r="G21" s="32"/>
      <c r="H21" s="30"/>
      <c r="I21" s="33"/>
    </row>
    <row r="22" spans="1:11" ht="21.75" customHeight="1" x14ac:dyDescent="0.25">
      <c r="A22" s="27"/>
      <c r="B22" s="28" t="s">
        <v>11</v>
      </c>
      <c r="C22" s="29">
        <f>C23</f>
        <v>162000000</v>
      </c>
      <c r="D22" s="29"/>
      <c r="E22" s="29"/>
      <c r="F22" s="29"/>
      <c r="G22" s="29"/>
      <c r="H22" s="30">
        <f>H23</f>
        <v>0</v>
      </c>
      <c r="I22" s="30">
        <f>I23</f>
        <v>0</v>
      </c>
    </row>
    <row r="23" spans="1:11" ht="21" customHeight="1" x14ac:dyDescent="0.25">
      <c r="A23" s="27"/>
      <c r="B23" s="31" t="s">
        <v>12</v>
      </c>
      <c r="C23" s="32">
        <v>162000000</v>
      </c>
      <c r="D23" s="32"/>
      <c r="E23" s="32"/>
      <c r="F23" s="32"/>
      <c r="G23" s="32"/>
      <c r="H23" s="30"/>
      <c r="I23" s="33"/>
    </row>
    <row r="24" spans="1:11" ht="23.25" customHeight="1" x14ac:dyDescent="0.25">
      <c r="A24" s="27"/>
      <c r="B24" s="28" t="s">
        <v>13</v>
      </c>
      <c r="C24" s="29">
        <f>SUM(C25:C30)</f>
        <v>83000000</v>
      </c>
      <c r="D24" s="29"/>
      <c r="E24" s="29"/>
      <c r="F24" s="29"/>
      <c r="G24" s="29"/>
      <c r="H24" s="32"/>
      <c r="I24" s="32"/>
    </row>
    <row r="25" spans="1:11" ht="22.5" customHeight="1" x14ac:dyDescent="0.25">
      <c r="A25" s="27"/>
      <c r="B25" s="31" t="s">
        <v>7</v>
      </c>
      <c r="C25" s="32">
        <v>3000000</v>
      </c>
      <c r="D25" s="32"/>
      <c r="E25" s="32"/>
      <c r="F25" s="32"/>
      <c r="G25" s="32"/>
      <c r="H25" s="30"/>
      <c r="I25" s="33"/>
    </row>
    <row r="26" spans="1:11" ht="18" customHeight="1" x14ac:dyDescent="0.25">
      <c r="A26" s="27"/>
      <c r="B26" s="31" t="s">
        <v>8</v>
      </c>
      <c r="C26" s="32">
        <v>38000000</v>
      </c>
      <c r="D26" s="32"/>
      <c r="E26" s="32"/>
      <c r="F26" s="32"/>
      <c r="G26" s="32"/>
      <c r="H26" s="30"/>
      <c r="I26" s="33"/>
    </row>
    <row r="27" spans="1:11" x14ac:dyDescent="0.25">
      <c r="A27" s="27"/>
      <c r="B27" s="31" t="s">
        <v>9</v>
      </c>
      <c r="C27" s="32">
        <f>C18*10%</f>
        <v>5000000</v>
      </c>
      <c r="D27" s="32"/>
      <c r="E27" s="32"/>
      <c r="F27" s="32"/>
      <c r="G27" s="32"/>
      <c r="H27" s="30"/>
      <c r="I27" s="33"/>
    </row>
    <row r="28" spans="1:11" ht="17.25" customHeight="1" x14ac:dyDescent="0.25">
      <c r="A28" s="27"/>
      <c r="B28" s="31" t="s">
        <v>44</v>
      </c>
      <c r="C28" s="32">
        <f>C19</f>
        <v>15000000</v>
      </c>
      <c r="D28" s="32"/>
      <c r="E28" s="32"/>
      <c r="F28" s="32"/>
      <c r="G28" s="32"/>
      <c r="H28" s="30"/>
      <c r="I28" s="33"/>
    </row>
    <row r="29" spans="1:11" ht="17.25" customHeight="1" x14ac:dyDescent="0.25">
      <c r="A29" s="27"/>
      <c r="B29" s="31" t="s">
        <v>43</v>
      </c>
      <c r="C29" s="32">
        <f>C20*10%</f>
        <v>1000000</v>
      </c>
      <c r="D29" s="32"/>
      <c r="E29" s="32"/>
      <c r="F29" s="32"/>
      <c r="G29" s="32"/>
      <c r="H29" s="30"/>
      <c r="I29" s="33"/>
    </row>
    <row r="30" spans="1:11" ht="18" customHeight="1" x14ac:dyDescent="0.25">
      <c r="A30" s="27"/>
      <c r="B30" s="31" t="s">
        <v>10</v>
      </c>
      <c r="C30" s="32">
        <f>C21*30%</f>
        <v>21000000</v>
      </c>
      <c r="D30" s="32"/>
      <c r="E30" s="32"/>
      <c r="F30" s="32"/>
      <c r="G30" s="32"/>
      <c r="H30" s="30"/>
      <c r="I30" s="33"/>
    </row>
    <row r="31" spans="1:11" ht="24" customHeight="1" x14ac:dyDescent="0.25">
      <c r="A31" s="17"/>
      <c r="B31" s="17" t="s">
        <v>66</v>
      </c>
      <c r="C31" s="34">
        <f>C32</f>
        <v>23746000000</v>
      </c>
      <c r="D31" s="34">
        <f t="shared" ref="D31:I31" si="0">D32</f>
        <v>1395000000</v>
      </c>
      <c r="E31" s="34">
        <f t="shared" si="0"/>
        <v>22351000000</v>
      </c>
      <c r="F31" s="34">
        <f t="shared" si="0"/>
        <v>50000000</v>
      </c>
      <c r="G31" s="34">
        <f t="shared" si="0"/>
        <v>22301000000</v>
      </c>
      <c r="H31" s="34">
        <f t="shared" si="0"/>
        <v>0</v>
      </c>
      <c r="I31" s="34">
        <f t="shared" si="0"/>
        <v>22301000000</v>
      </c>
    </row>
    <row r="32" spans="1:11" ht="24" customHeight="1" x14ac:dyDescent="0.25">
      <c r="A32" s="35"/>
      <c r="B32" s="36" t="s">
        <v>58</v>
      </c>
      <c r="C32" s="37">
        <f>SUM(C33,C64,C67)</f>
        <v>23746000000</v>
      </c>
      <c r="D32" s="37">
        <f t="shared" ref="D32:I32" si="1">SUM(D33,D64,D67)</f>
        <v>1395000000</v>
      </c>
      <c r="E32" s="37">
        <f t="shared" si="1"/>
        <v>22351000000</v>
      </c>
      <c r="F32" s="37">
        <f t="shared" si="1"/>
        <v>50000000</v>
      </c>
      <c r="G32" s="37">
        <f t="shared" si="1"/>
        <v>22301000000</v>
      </c>
      <c r="H32" s="37">
        <f t="shared" si="1"/>
        <v>0</v>
      </c>
      <c r="I32" s="37">
        <f t="shared" si="1"/>
        <v>22301000000</v>
      </c>
      <c r="K32" s="7"/>
    </row>
    <row r="33" spans="1:11" s="8" customFormat="1" ht="23.25" customHeight="1" x14ac:dyDescent="0.25">
      <c r="A33" s="38" t="s">
        <v>14</v>
      </c>
      <c r="B33" s="39" t="s">
        <v>15</v>
      </c>
      <c r="C33" s="40">
        <f>C34+C37</f>
        <v>20406000000</v>
      </c>
      <c r="D33" s="40">
        <f>D34+D37</f>
        <v>1061000000</v>
      </c>
      <c r="E33" s="40">
        <f t="shared" ref="E33:I33" si="2">E34+E37</f>
        <v>19345000000</v>
      </c>
      <c r="F33" s="40">
        <f t="shared" si="2"/>
        <v>50000000</v>
      </c>
      <c r="G33" s="40">
        <f t="shared" si="2"/>
        <v>19295000000</v>
      </c>
      <c r="H33" s="79">
        <f>H34</f>
        <v>0</v>
      </c>
      <c r="I33" s="40">
        <f t="shared" si="2"/>
        <v>19295000000</v>
      </c>
    </row>
    <row r="34" spans="1:11" ht="23.25" customHeight="1" x14ac:dyDescent="0.25">
      <c r="A34" s="41">
        <v>1</v>
      </c>
      <c r="B34" s="42" t="s">
        <v>16</v>
      </c>
      <c r="C34" s="43">
        <f>C35+C36</f>
        <v>14120000000</v>
      </c>
      <c r="D34" s="43">
        <f t="shared" ref="D34:I34" si="3">D35+D36</f>
        <v>432000000</v>
      </c>
      <c r="E34" s="43">
        <f t="shared" si="3"/>
        <v>13688000000</v>
      </c>
      <c r="F34" s="43">
        <f t="shared" si="3"/>
        <v>50000000</v>
      </c>
      <c r="G34" s="43">
        <f t="shared" si="3"/>
        <v>13638000000</v>
      </c>
      <c r="H34" s="79">
        <f>H35</f>
        <v>0</v>
      </c>
      <c r="I34" s="43">
        <f t="shared" si="3"/>
        <v>13638000000</v>
      </c>
    </row>
    <row r="35" spans="1:11" s="8" customFormat="1" ht="19.5" customHeight="1" x14ac:dyDescent="0.25">
      <c r="A35" s="44"/>
      <c r="B35" s="45" t="s">
        <v>84</v>
      </c>
      <c r="C35" s="46">
        <v>9800000000</v>
      </c>
      <c r="D35" s="47">
        <v>0</v>
      </c>
      <c r="E35" s="48">
        <f>C35</f>
        <v>9800000000</v>
      </c>
      <c r="F35" s="64">
        <v>50000000</v>
      </c>
      <c r="G35" s="48">
        <f>E35-F35</f>
        <v>9750000000</v>
      </c>
      <c r="H35" s="80"/>
      <c r="I35" s="50">
        <f>G35</f>
        <v>9750000000</v>
      </c>
    </row>
    <row r="36" spans="1:11" s="8" customFormat="1" ht="19.5" customHeight="1" x14ac:dyDescent="0.25">
      <c r="A36" s="44"/>
      <c r="B36" s="51" t="s">
        <v>85</v>
      </c>
      <c r="C36" s="48">
        <v>4320000000</v>
      </c>
      <c r="D36" s="48">
        <f>C36*10%</f>
        <v>432000000</v>
      </c>
      <c r="E36" s="48">
        <f>C36-D36</f>
        <v>3888000000</v>
      </c>
      <c r="F36" s="47">
        <v>0</v>
      </c>
      <c r="G36" s="48">
        <f>E36-F36</f>
        <v>3888000000</v>
      </c>
      <c r="H36" s="49">
        <v>0</v>
      </c>
      <c r="I36" s="50">
        <f>E36</f>
        <v>3888000000</v>
      </c>
    </row>
    <row r="37" spans="1:11" ht="28.5" x14ac:dyDescent="0.25">
      <c r="A37" s="52">
        <v>2</v>
      </c>
      <c r="B37" s="53" t="s">
        <v>17</v>
      </c>
      <c r="C37" s="54">
        <f>SUM(C38:C63)</f>
        <v>6286000000</v>
      </c>
      <c r="D37" s="54">
        <f>SUM(D38:D63)</f>
        <v>629000000</v>
      </c>
      <c r="E37" s="54">
        <f>SUM(E38:E63)</f>
        <v>5657000000</v>
      </c>
      <c r="F37" s="54">
        <f>SUM(F38:F62)</f>
        <v>0</v>
      </c>
      <c r="G37" s="54">
        <f>SUM(G38:G63)</f>
        <v>5657000000</v>
      </c>
      <c r="H37" s="54">
        <f>SUM(H38:H62)</f>
        <v>0</v>
      </c>
      <c r="I37" s="54">
        <f>SUM(I38:I63)</f>
        <v>5657000000</v>
      </c>
    </row>
    <row r="38" spans="1:11" s="8" customFormat="1" ht="30" x14ac:dyDescent="0.25">
      <c r="A38" s="44" t="s">
        <v>33</v>
      </c>
      <c r="B38" s="55" t="s">
        <v>18</v>
      </c>
      <c r="C38" s="48">
        <v>950000000</v>
      </c>
      <c r="D38" s="64">
        <v>95000000</v>
      </c>
      <c r="E38" s="48">
        <f t="shared" ref="E38:E53" si="4">C38-D38</f>
        <v>855000000</v>
      </c>
      <c r="F38" s="47">
        <v>0</v>
      </c>
      <c r="G38" s="48">
        <f t="shared" ref="G38:G53" si="5">E38</f>
        <v>855000000</v>
      </c>
      <c r="H38" s="49">
        <v>0</v>
      </c>
      <c r="I38" s="48">
        <f t="shared" ref="I38:I53" si="6">G38</f>
        <v>855000000</v>
      </c>
      <c r="K38" s="9"/>
    </row>
    <row r="39" spans="1:11" s="8" customFormat="1" ht="30" x14ac:dyDescent="0.25">
      <c r="A39" s="44" t="s">
        <v>19</v>
      </c>
      <c r="B39" s="56" t="s">
        <v>86</v>
      </c>
      <c r="C39" s="48">
        <v>130000000</v>
      </c>
      <c r="D39" s="64">
        <v>13000000</v>
      </c>
      <c r="E39" s="48">
        <f t="shared" si="4"/>
        <v>117000000</v>
      </c>
      <c r="F39" s="47">
        <v>0</v>
      </c>
      <c r="G39" s="48">
        <f t="shared" si="5"/>
        <v>117000000</v>
      </c>
      <c r="H39" s="49"/>
      <c r="I39" s="48">
        <f t="shared" si="6"/>
        <v>117000000</v>
      </c>
      <c r="K39" s="9"/>
    </row>
    <row r="40" spans="1:11" s="8" customFormat="1" ht="30" x14ac:dyDescent="0.25">
      <c r="A40" s="44" t="s">
        <v>20</v>
      </c>
      <c r="B40" s="56" t="s">
        <v>69</v>
      </c>
      <c r="C40" s="48">
        <v>180000000</v>
      </c>
      <c r="D40" s="64">
        <f>C40*10%</f>
        <v>18000000</v>
      </c>
      <c r="E40" s="48">
        <f t="shared" si="4"/>
        <v>162000000</v>
      </c>
      <c r="F40" s="47">
        <v>0</v>
      </c>
      <c r="G40" s="48">
        <f t="shared" si="5"/>
        <v>162000000</v>
      </c>
      <c r="H40" s="49">
        <v>0</v>
      </c>
      <c r="I40" s="48">
        <f t="shared" si="6"/>
        <v>162000000</v>
      </c>
      <c r="K40" s="9"/>
    </row>
    <row r="41" spans="1:11" s="8" customFormat="1" ht="30" x14ac:dyDescent="0.25">
      <c r="A41" s="44" t="s">
        <v>21</v>
      </c>
      <c r="B41" s="56" t="s">
        <v>87</v>
      </c>
      <c r="C41" s="48">
        <v>1500000000</v>
      </c>
      <c r="D41" s="64">
        <f>C41*10%</f>
        <v>150000000</v>
      </c>
      <c r="E41" s="48">
        <f t="shared" si="4"/>
        <v>1350000000</v>
      </c>
      <c r="F41" s="47">
        <v>0</v>
      </c>
      <c r="G41" s="48">
        <f t="shared" si="5"/>
        <v>1350000000</v>
      </c>
      <c r="H41" s="49">
        <v>0</v>
      </c>
      <c r="I41" s="48">
        <f t="shared" si="6"/>
        <v>1350000000</v>
      </c>
      <c r="K41" s="9"/>
    </row>
    <row r="42" spans="1:11" s="8" customFormat="1" ht="21" customHeight="1" x14ac:dyDescent="0.25">
      <c r="A42" s="44" t="s">
        <v>22</v>
      </c>
      <c r="B42" s="56" t="s">
        <v>88</v>
      </c>
      <c r="C42" s="48">
        <v>50000000</v>
      </c>
      <c r="D42" s="64">
        <v>5000000</v>
      </c>
      <c r="E42" s="48">
        <f t="shared" si="4"/>
        <v>45000000</v>
      </c>
      <c r="F42" s="47">
        <v>0</v>
      </c>
      <c r="G42" s="48">
        <f t="shared" si="5"/>
        <v>45000000</v>
      </c>
      <c r="H42" s="49">
        <v>0</v>
      </c>
      <c r="I42" s="48">
        <f t="shared" si="6"/>
        <v>45000000</v>
      </c>
      <c r="K42" s="9"/>
    </row>
    <row r="43" spans="1:11" s="8" customFormat="1" x14ac:dyDescent="0.25">
      <c r="A43" s="44" t="s">
        <v>23</v>
      </c>
      <c r="B43" s="56" t="s">
        <v>89</v>
      </c>
      <c r="C43" s="48">
        <v>130000000</v>
      </c>
      <c r="D43" s="64">
        <v>13000000</v>
      </c>
      <c r="E43" s="48">
        <f t="shared" si="4"/>
        <v>117000000</v>
      </c>
      <c r="F43" s="47"/>
      <c r="G43" s="48">
        <f t="shared" si="5"/>
        <v>117000000</v>
      </c>
      <c r="H43" s="49"/>
      <c r="I43" s="48">
        <f t="shared" si="6"/>
        <v>117000000</v>
      </c>
      <c r="K43" s="9"/>
    </row>
    <row r="44" spans="1:11" s="8" customFormat="1" ht="21" customHeight="1" x14ac:dyDescent="0.25">
      <c r="A44" s="44" t="s">
        <v>34</v>
      </c>
      <c r="B44" s="56" t="s">
        <v>90</v>
      </c>
      <c r="C44" s="48">
        <v>33000000</v>
      </c>
      <c r="D44" s="64">
        <v>3000000</v>
      </c>
      <c r="E44" s="48">
        <f t="shared" si="4"/>
        <v>30000000</v>
      </c>
      <c r="F44" s="47">
        <v>0</v>
      </c>
      <c r="G44" s="48">
        <f t="shared" si="5"/>
        <v>30000000</v>
      </c>
      <c r="H44" s="49">
        <v>0</v>
      </c>
      <c r="I44" s="48">
        <f t="shared" si="6"/>
        <v>30000000</v>
      </c>
      <c r="K44" s="9"/>
    </row>
    <row r="45" spans="1:11" s="8" customFormat="1" ht="21.75" customHeight="1" x14ac:dyDescent="0.25">
      <c r="A45" s="44" t="s">
        <v>24</v>
      </c>
      <c r="B45" s="56" t="s">
        <v>55</v>
      </c>
      <c r="C45" s="48">
        <v>127000000</v>
      </c>
      <c r="D45" s="64">
        <v>13000000</v>
      </c>
      <c r="E45" s="48">
        <f>C45-D45</f>
        <v>114000000</v>
      </c>
      <c r="F45" s="47">
        <v>0</v>
      </c>
      <c r="G45" s="48">
        <f>E45</f>
        <v>114000000</v>
      </c>
      <c r="H45" s="49">
        <v>0</v>
      </c>
      <c r="I45" s="48">
        <f>G45</f>
        <v>114000000</v>
      </c>
      <c r="K45" s="9"/>
    </row>
    <row r="46" spans="1:11" s="8" customFormat="1" ht="34.5" customHeight="1" x14ac:dyDescent="0.25">
      <c r="A46" s="44" t="s">
        <v>25</v>
      </c>
      <c r="B46" s="15" t="s">
        <v>59</v>
      </c>
      <c r="C46" s="48">
        <v>94000000</v>
      </c>
      <c r="D46" s="64">
        <v>9000000</v>
      </c>
      <c r="E46" s="48">
        <f t="shared" si="4"/>
        <v>85000000</v>
      </c>
      <c r="F46" s="47">
        <v>0</v>
      </c>
      <c r="G46" s="48">
        <f t="shared" si="5"/>
        <v>85000000</v>
      </c>
      <c r="H46" s="49">
        <v>0</v>
      </c>
      <c r="I46" s="48">
        <f t="shared" si="6"/>
        <v>85000000</v>
      </c>
    </row>
    <row r="47" spans="1:11" s="8" customFormat="1" ht="78.75" customHeight="1" x14ac:dyDescent="0.25">
      <c r="A47" s="44" t="s">
        <v>26</v>
      </c>
      <c r="B47" s="56" t="s">
        <v>67</v>
      </c>
      <c r="C47" s="48">
        <v>73000000</v>
      </c>
      <c r="D47" s="64">
        <v>7000000</v>
      </c>
      <c r="E47" s="48">
        <f>C47-D47</f>
        <v>66000000</v>
      </c>
      <c r="F47" s="47">
        <v>0</v>
      </c>
      <c r="G47" s="48">
        <f>E47</f>
        <v>66000000</v>
      </c>
      <c r="H47" s="49">
        <v>0</v>
      </c>
      <c r="I47" s="48">
        <f>G47</f>
        <v>66000000</v>
      </c>
    </row>
    <row r="48" spans="1:11" s="8" customFormat="1" ht="20.25" customHeight="1" x14ac:dyDescent="0.25">
      <c r="A48" s="44" t="s">
        <v>35</v>
      </c>
      <c r="B48" s="56" t="s">
        <v>60</v>
      </c>
      <c r="C48" s="48">
        <v>26000000</v>
      </c>
      <c r="D48" s="64">
        <v>3000000</v>
      </c>
      <c r="E48" s="48">
        <f>C48-D48</f>
        <v>23000000</v>
      </c>
      <c r="F48" s="47">
        <v>0</v>
      </c>
      <c r="G48" s="48">
        <f>E48</f>
        <v>23000000</v>
      </c>
      <c r="H48" s="49">
        <v>0</v>
      </c>
      <c r="I48" s="48">
        <f>G48</f>
        <v>23000000</v>
      </c>
    </row>
    <row r="49" spans="1:9" s="8" customFormat="1" ht="30" x14ac:dyDescent="0.25">
      <c r="A49" s="44" t="s">
        <v>27</v>
      </c>
      <c r="B49" s="56" t="s">
        <v>91</v>
      </c>
      <c r="C49" s="48">
        <v>480000000</v>
      </c>
      <c r="D49" s="64">
        <f>C49*10%</f>
        <v>48000000</v>
      </c>
      <c r="E49" s="48">
        <f t="shared" si="4"/>
        <v>432000000</v>
      </c>
      <c r="F49" s="47">
        <v>0</v>
      </c>
      <c r="G49" s="48">
        <f t="shared" si="5"/>
        <v>432000000</v>
      </c>
      <c r="H49" s="49">
        <v>0</v>
      </c>
      <c r="I49" s="48">
        <f t="shared" si="6"/>
        <v>432000000</v>
      </c>
    </row>
    <row r="50" spans="1:9" s="8" customFormat="1" x14ac:dyDescent="0.25">
      <c r="A50" s="44" t="s">
        <v>36</v>
      </c>
      <c r="B50" s="56" t="s">
        <v>92</v>
      </c>
      <c r="C50" s="48"/>
      <c r="D50" s="64"/>
      <c r="E50" s="48"/>
      <c r="F50" s="47"/>
      <c r="G50" s="48"/>
      <c r="H50" s="49"/>
      <c r="I50" s="48"/>
    </row>
    <row r="51" spans="1:9" s="8" customFormat="1" ht="30" x14ac:dyDescent="0.25">
      <c r="A51" s="44"/>
      <c r="B51" s="81" t="s">
        <v>93</v>
      </c>
      <c r="C51" s="48">
        <v>112000000</v>
      </c>
      <c r="D51" s="64">
        <v>11000000</v>
      </c>
      <c r="E51" s="48">
        <f t="shared" ref="E51:E52" si="7">C51-D51</f>
        <v>101000000</v>
      </c>
      <c r="F51" s="47">
        <v>0</v>
      </c>
      <c r="G51" s="48">
        <f t="shared" ref="G51:G52" si="8">E51</f>
        <v>101000000</v>
      </c>
      <c r="H51" s="49">
        <v>0</v>
      </c>
      <c r="I51" s="48">
        <f t="shared" ref="I51:I52" si="9">G51</f>
        <v>101000000</v>
      </c>
    </row>
    <row r="52" spans="1:9" s="8" customFormat="1" x14ac:dyDescent="0.25">
      <c r="A52" s="44"/>
      <c r="B52" s="81" t="s">
        <v>94</v>
      </c>
      <c r="C52" s="48">
        <v>6000000</v>
      </c>
      <c r="D52" s="64">
        <v>0</v>
      </c>
      <c r="E52" s="48">
        <f t="shared" si="7"/>
        <v>6000000</v>
      </c>
      <c r="F52" s="47">
        <v>0</v>
      </c>
      <c r="G52" s="48">
        <f t="shared" si="8"/>
        <v>6000000</v>
      </c>
      <c r="H52" s="49">
        <v>0</v>
      </c>
      <c r="I52" s="48">
        <f t="shared" si="9"/>
        <v>6000000</v>
      </c>
    </row>
    <row r="53" spans="1:9" s="8" customFormat="1" ht="33.75" customHeight="1" x14ac:dyDescent="0.25">
      <c r="A53" s="44" t="s">
        <v>28</v>
      </c>
      <c r="B53" s="56" t="s">
        <v>95</v>
      </c>
      <c r="C53" s="48">
        <v>382000000</v>
      </c>
      <c r="D53" s="64">
        <v>39000000</v>
      </c>
      <c r="E53" s="48">
        <f t="shared" si="4"/>
        <v>343000000</v>
      </c>
      <c r="F53" s="47">
        <v>0</v>
      </c>
      <c r="G53" s="48">
        <f t="shared" si="5"/>
        <v>343000000</v>
      </c>
      <c r="H53" s="49">
        <v>0</v>
      </c>
      <c r="I53" s="48">
        <f t="shared" si="6"/>
        <v>343000000</v>
      </c>
    </row>
    <row r="54" spans="1:9" s="8" customFormat="1" ht="21.75" customHeight="1" x14ac:dyDescent="0.25">
      <c r="A54" s="44" t="s">
        <v>29</v>
      </c>
      <c r="B54" s="56" t="s">
        <v>54</v>
      </c>
      <c r="C54" s="48">
        <v>426000000</v>
      </c>
      <c r="D54" s="64">
        <v>43000000</v>
      </c>
      <c r="E54" s="48">
        <f>C54-D54</f>
        <v>383000000</v>
      </c>
      <c r="F54" s="47">
        <v>0</v>
      </c>
      <c r="G54" s="48">
        <f>E54</f>
        <v>383000000</v>
      </c>
      <c r="H54" s="49">
        <v>0</v>
      </c>
      <c r="I54" s="48">
        <f>G54</f>
        <v>383000000</v>
      </c>
    </row>
    <row r="55" spans="1:9" s="8" customFormat="1" ht="22.5" customHeight="1" x14ac:dyDescent="0.25">
      <c r="A55" s="44" t="s">
        <v>37</v>
      </c>
      <c r="B55" s="56" t="s">
        <v>56</v>
      </c>
      <c r="C55" s="48">
        <v>39000000</v>
      </c>
      <c r="D55" s="64">
        <v>4000000</v>
      </c>
      <c r="E55" s="48">
        <f>C55-D55</f>
        <v>35000000</v>
      </c>
      <c r="F55" s="47">
        <v>0</v>
      </c>
      <c r="G55" s="48">
        <f>E55</f>
        <v>35000000</v>
      </c>
      <c r="H55" s="49">
        <v>0</v>
      </c>
      <c r="I55" s="48">
        <f>G55</f>
        <v>35000000</v>
      </c>
    </row>
    <row r="56" spans="1:9" s="8" customFormat="1" ht="30" x14ac:dyDescent="0.25">
      <c r="A56" s="44" t="s">
        <v>38</v>
      </c>
      <c r="B56" s="56" t="s">
        <v>68</v>
      </c>
      <c r="C56" s="48">
        <v>90000000</v>
      </c>
      <c r="D56" s="64">
        <v>9000000</v>
      </c>
      <c r="E56" s="48">
        <f>C56-D56</f>
        <v>81000000</v>
      </c>
      <c r="F56" s="47"/>
      <c r="G56" s="48">
        <f>E56</f>
        <v>81000000</v>
      </c>
      <c r="H56" s="49"/>
      <c r="I56" s="48">
        <f>G56</f>
        <v>81000000</v>
      </c>
    </row>
    <row r="57" spans="1:9" s="8" customFormat="1" ht="30" x14ac:dyDescent="0.25">
      <c r="A57" s="44" t="s">
        <v>39</v>
      </c>
      <c r="B57" s="56" t="s">
        <v>73</v>
      </c>
      <c r="C57" s="50">
        <v>66000000</v>
      </c>
      <c r="D57" s="64">
        <v>7000000</v>
      </c>
      <c r="E57" s="48">
        <f>C57-D57</f>
        <v>59000000</v>
      </c>
      <c r="F57" s="57">
        <v>0</v>
      </c>
      <c r="G57" s="48">
        <f>E57</f>
        <v>59000000</v>
      </c>
      <c r="H57" s="58">
        <v>0</v>
      </c>
      <c r="I57" s="48">
        <f>G57</f>
        <v>59000000</v>
      </c>
    </row>
    <row r="58" spans="1:9" s="8" customFormat="1" ht="32.25" customHeight="1" x14ac:dyDescent="0.25">
      <c r="A58" s="44" t="s">
        <v>40</v>
      </c>
      <c r="B58" s="56" t="s">
        <v>72</v>
      </c>
      <c r="C58" s="48">
        <v>130000000</v>
      </c>
      <c r="D58" s="64">
        <f>C58*10%</f>
        <v>13000000</v>
      </c>
      <c r="E58" s="48">
        <f t="shared" ref="E58:E61" si="10">C58-D58</f>
        <v>117000000</v>
      </c>
      <c r="F58" s="47">
        <v>0</v>
      </c>
      <c r="G58" s="48">
        <f t="shared" ref="G58:G61" si="11">E58</f>
        <v>117000000</v>
      </c>
      <c r="H58" s="49"/>
      <c r="I58" s="48">
        <f t="shared" ref="I58:I61" si="12">G58</f>
        <v>117000000</v>
      </c>
    </row>
    <row r="59" spans="1:9" s="8" customFormat="1" ht="32.25" customHeight="1" x14ac:dyDescent="0.25">
      <c r="A59" s="44" t="s">
        <v>41</v>
      </c>
      <c r="B59" s="56" t="s">
        <v>96</v>
      </c>
      <c r="C59" s="48">
        <v>800000000</v>
      </c>
      <c r="D59" s="64">
        <f>C59*10%</f>
        <v>80000000</v>
      </c>
      <c r="E59" s="48">
        <f t="shared" si="10"/>
        <v>720000000</v>
      </c>
      <c r="F59" s="47">
        <v>0</v>
      </c>
      <c r="G59" s="48">
        <f t="shared" si="11"/>
        <v>720000000</v>
      </c>
      <c r="H59" s="49"/>
      <c r="I59" s="48">
        <f t="shared" si="12"/>
        <v>720000000</v>
      </c>
    </row>
    <row r="60" spans="1:9" s="8" customFormat="1" ht="32.25" customHeight="1" x14ac:dyDescent="0.25">
      <c r="A60" s="44" t="s">
        <v>42</v>
      </c>
      <c r="B60" s="56" t="s">
        <v>97</v>
      </c>
      <c r="C60" s="48">
        <v>100000000</v>
      </c>
      <c r="D60" s="64">
        <f>C60*10%</f>
        <v>10000000</v>
      </c>
      <c r="E60" s="48">
        <f t="shared" si="10"/>
        <v>90000000</v>
      </c>
      <c r="F60" s="47">
        <v>0</v>
      </c>
      <c r="G60" s="48">
        <f t="shared" si="11"/>
        <v>90000000</v>
      </c>
      <c r="H60" s="49"/>
      <c r="I60" s="48">
        <f t="shared" si="12"/>
        <v>90000000</v>
      </c>
    </row>
    <row r="61" spans="1:9" s="8" customFormat="1" ht="32.25" customHeight="1" x14ac:dyDescent="0.25">
      <c r="A61" s="44" t="s">
        <v>57</v>
      </c>
      <c r="B61" s="56" t="s">
        <v>98</v>
      </c>
      <c r="C61" s="48">
        <v>200000000</v>
      </c>
      <c r="D61" s="64">
        <f>C61*10%</f>
        <v>20000000</v>
      </c>
      <c r="E61" s="48">
        <f t="shared" si="10"/>
        <v>180000000</v>
      </c>
      <c r="F61" s="47">
        <v>0</v>
      </c>
      <c r="G61" s="48">
        <f t="shared" si="11"/>
        <v>180000000</v>
      </c>
      <c r="H61" s="49"/>
      <c r="I61" s="48">
        <f t="shared" si="12"/>
        <v>180000000</v>
      </c>
    </row>
    <row r="62" spans="1:9" s="8" customFormat="1" ht="32.25" customHeight="1" x14ac:dyDescent="0.25">
      <c r="A62" s="44" t="s">
        <v>71</v>
      </c>
      <c r="B62" s="56" t="s">
        <v>53</v>
      </c>
      <c r="C62" s="48">
        <v>112000000</v>
      </c>
      <c r="D62" s="64">
        <v>11000000</v>
      </c>
      <c r="E62" s="48">
        <f>C62-D62</f>
        <v>101000000</v>
      </c>
      <c r="F62" s="47">
        <v>0</v>
      </c>
      <c r="G62" s="48">
        <f>E62</f>
        <v>101000000</v>
      </c>
      <c r="H62" s="49">
        <v>0</v>
      </c>
      <c r="I62" s="48">
        <f>G62</f>
        <v>101000000</v>
      </c>
    </row>
    <row r="63" spans="1:9" s="8" customFormat="1" ht="32.25" customHeight="1" x14ac:dyDescent="0.25">
      <c r="A63" s="44" t="s">
        <v>74</v>
      </c>
      <c r="B63" s="56" t="s">
        <v>99</v>
      </c>
      <c r="C63" s="48">
        <v>50000000</v>
      </c>
      <c r="D63" s="64">
        <f>C63*10%</f>
        <v>5000000</v>
      </c>
      <c r="E63" s="48">
        <f t="shared" ref="E63" si="13">C63-D63</f>
        <v>45000000</v>
      </c>
      <c r="F63" s="47">
        <v>0</v>
      </c>
      <c r="G63" s="48">
        <f t="shared" ref="G63" si="14">E63</f>
        <v>45000000</v>
      </c>
      <c r="H63" s="49"/>
      <c r="I63" s="48">
        <f t="shared" ref="I63" si="15">G63</f>
        <v>45000000</v>
      </c>
    </row>
    <row r="64" spans="1:9" ht="20.25" customHeight="1" x14ac:dyDescent="0.25">
      <c r="A64" s="52" t="s">
        <v>30</v>
      </c>
      <c r="B64" s="59" t="s">
        <v>75</v>
      </c>
      <c r="C64" s="54">
        <f>+SUM(C66:C66)</f>
        <v>80000000</v>
      </c>
      <c r="D64" s="54">
        <f>+SUM(D66:D66)</f>
        <v>8000000</v>
      </c>
      <c r="E64" s="54">
        <f>+SUM(E66:E66)</f>
        <v>72000000</v>
      </c>
      <c r="F64" s="60">
        <v>0</v>
      </c>
      <c r="G64" s="54">
        <f>+SUM(G66:G66)</f>
        <v>72000000</v>
      </c>
      <c r="H64" s="60">
        <v>0</v>
      </c>
      <c r="I64" s="54">
        <f>+SUM(I66:I66)</f>
        <v>72000000</v>
      </c>
    </row>
    <row r="65" spans="1:10" ht="20.25" customHeight="1" x14ac:dyDescent="0.25">
      <c r="A65" s="52"/>
      <c r="B65" s="59" t="s">
        <v>52</v>
      </c>
      <c r="C65" s="54"/>
      <c r="D65" s="54"/>
      <c r="E65" s="54"/>
      <c r="F65" s="60"/>
      <c r="G65" s="54"/>
      <c r="H65" s="60"/>
      <c r="I65" s="54"/>
    </row>
    <row r="66" spans="1:10" s="8" customFormat="1" ht="24" customHeight="1" x14ac:dyDescent="0.25">
      <c r="A66" s="44"/>
      <c r="B66" s="61" t="s">
        <v>31</v>
      </c>
      <c r="C66" s="62">
        <v>80000000</v>
      </c>
      <c r="D66" s="64">
        <f>C66*10%</f>
        <v>8000000</v>
      </c>
      <c r="E66" s="62">
        <f>C66-D66</f>
        <v>72000000</v>
      </c>
      <c r="F66" s="47">
        <v>0</v>
      </c>
      <c r="G66" s="62">
        <f>E66</f>
        <v>72000000</v>
      </c>
      <c r="H66" s="49">
        <v>0</v>
      </c>
      <c r="I66" s="62">
        <f>G66</f>
        <v>72000000</v>
      </c>
    </row>
    <row r="67" spans="1:10" s="65" customFormat="1" ht="24" customHeight="1" x14ac:dyDescent="0.25">
      <c r="A67" s="52" t="s">
        <v>32</v>
      </c>
      <c r="B67" s="59" t="s">
        <v>76</v>
      </c>
      <c r="C67" s="63">
        <f>SUM(C69:C72)</f>
        <v>3260000000</v>
      </c>
      <c r="D67" s="63">
        <f t="shared" ref="D67:I67" si="16">SUM(D69:D72)</f>
        <v>326000000</v>
      </c>
      <c r="E67" s="63">
        <f t="shared" si="16"/>
        <v>2934000000</v>
      </c>
      <c r="F67" s="63">
        <f t="shared" si="16"/>
        <v>0</v>
      </c>
      <c r="G67" s="63">
        <f t="shared" si="16"/>
        <v>2934000000</v>
      </c>
      <c r="H67" s="63">
        <f t="shared" si="16"/>
        <v>0</v>
      </c>
      <c r="I67" s="63">
        <f t="shared" si="16"/>
        <v>2934000000</v>
      </c>
    </row>
    <row r="68" spans="1:10" s="65" customFormat="1" ht="24" customHeight="1" x14ac:dyDescent="0.25">
      <c r="A68" s="52"/>
      <c r="B68" s="59" t="s">
        <v>52</v>
      </c>
      <c r="C68" s="63"/>
      <c r="D68" s="63"/>
      <c r="E68" s="63"/>
      <c r="F68" s="69"/>
      <c r="G68" s="63"/>
      <c r="H68" s="69"/>
      <c r="I68" s="63"/>
    </row>
    <row r="69" spans="1:10" s="66" customFormat="1" ht="33.75" customHeight="1" x14ac:dyDescent="0.25">
      <c r="A69" s="44">
        <v>1</v>
      </c>
      <c r="B69" s="55" t="s">
        <v>77</v>
      </c>
      <c r="C69" s="50">
        <v>980000000</v>
      </c>
      <c r="D69" s="78">
        <f>C69*10%</f>
        <v>98000000</v>
      </c>
      <c r="E69" s="50">
        <f>C69-D69</f>
        <v>882000000</v>
      </c>
      <c r="F69" s="57">
        <v>0</v>
      </c>
      <c r="G69" s="50">
        <f>E69-F69</f>
        <v>882000000</v>
      </c>
      <c r="H69" s="58">
        <v>0</v>
      </c>
      <c r="I69" s="50">
        <f>G69-H69</f>
        <v>882000000</v>
      </c>
    </row>
    <row r="70" spans="1:10" s="66" customFormat="1" ht="32.25" customHeight="1" x14ac:dyDescent="0.25">
      <c r="A70" s="44">
        <v>2</v>
      </c>
      <c r="B70" s="55" t="s">
        <v>78</v>
      </c>
      <c r="C70" s="50">
        <v>880000000</v>
      </c>
      <c r="D70" s="78">
        <f t="shared" ref="D70:D71" si="17">C70*10%</f>
        <v>88000000</v>
      </c>
      <c r="E70" s="50">
        <f t="shared" ref="E70:E71" si="18">C70-D70</f>
        <v>792000000</v>
      </c>
      <c r="F70" s="57">
        <v>0</v>
      </c>
      <c r="G70" s="50">
        <f>E70-F70</f>
        <v>792000000</v>
      </c>
      <c r="H70" s="58">
        <v>0</v>
      </c>
      <c r="I70" s="50">
        <f>G70-H70</f>
        <v>792000000</v>
      </c>
      <c r="J70" s="67"/>
    </row>
    <row r="71" spans="1:10" s="66" customFormat="1" ht="48.75" customHeight="1" x14ac:dyDescent="0.25">
      <c r="A71" s="44">
        <v>3</v>
      </c>
      <c r="B71" s="55" t="s">
        <v>70</v>
      </c>
      <c r="C71" s="50">
        <v>400000000</v>
      </c>
      <c r="D71" s="78">
        <f t="shared" si="17"/>
        <v>40000000</v>
      </c>
      <c r="E71" s="50">
        <f t="shared" si="18"/>
        <v>360000000</v>
      </c>
      <c r="F71" s="57">
        <v>0</v>
      </c>
      <c r="G71" s="50">
        <f>E71-F71</f>
        <v>360000000</v>
      </c>
      <c r="H71" s="58">
        <v>0</v>
      </c>
      <c r="I71" s="50">
        <f>G71-H71</f>
        <v>360000000</v>
      </c>
      <c r="J71" s="67"/>
    </row>
    <row r="72" spans="1:10" s="66" customFormat="1" ht="48" customHeight="1" x14ac:dyDescent="0.25">
      <c r="A72" s="73">
        <v>4</v>
      </c>
      <c r="B72" s="74" t="s">
        <v>79</v>
      </c>
      <c r="C72" s="75">
        <v>1000000000</v>
      </c>
      <c r="D72" s="76">
        <f t="shared" ref="D72" si="19">C72*10%</f>
        <v>100000000</v>
      </c>
      <c r="E72" s="75">
        <f t="shared" ref="E72" si="20">C72-D72</f>
        <v>900000000</v>
      </c>
      <c r="F72" s="68">
        <v>0</v>
      </c>
      <c r="G72" s="75">
        <f>E72-F72</f>
        <v>900000000</v>
      </c>
      <c r="H72" s="77">
        <v>0</v>
      </c>
      <c r="I72" s="75">
        <f>G72-H72</f>
        <v>900000000</v>
      </c>
      <c r="J72" s="67"/>
    </row>
    <row r="73" spans="1:10" ht="15.75" x14ac:dyDescent="0.25">
      <c r="A73" s="2"/>
      <c r="B73" s="2"/>
      <c r="C73" s="10"/>
      <c r="D73" s="10"/>
      <c r="E73" s="10"/>
      <c r="F73" s="10"/>
      <c r="G73" s="10"/>
      <c r="H73" s="10"/>
      <c r="I73" s="10"/>
    </row>
    <row r="74" spans="1:10" ht="16.5" x14ac:dyDescent="0.25">
      <c r="A74" s="2"/>
      <c r="B74" s="11"/>
      <c r="H74" s="85"/>
      <c r="I74" s="85"/>
    </row>
    <row r="75" spans="1:10" ht="16.5" x14ac:dyDescent="0.25">
      <c r="A75" s="2"/>
      <c r="B75" s="11"/>
      <c r="C75" s="13"/>
      <c r="D75" s="13"/>
      <c r="E75" s="13"/>
      <c r="F75" s="13"/>
      <c r="G75" s="13"/>
      <c r="H75" s="85"/>
      <c r="I75" s="85"/>
    </row>
    <row r="76" spans="1:10" ht="16.5" x14ac:dyDescent="0.25">
      <c r="A76" s="2"/>
      <c r="B76" s="12"/>
      <c r="C76" s="12"/>
      <c r="D76" s="12"/>
      <c r="E76" s="12"/>
      <c r="F76" s="12"/>
      <c r="G76" s="12"/>
      <c r="H76" s="12"/>
      <c r="I76" s="12"/>
    </row>
    <row r="77" spans="1:10" ht="16.5" x14ac:dyDescent="0.25">
      <c r="A77" s="2"/>
      <c r="B77" s="12"/>
      <c r="C77" s="12"/>
      <c r="D77" s="12"/>
      <c r="E77" s="12"/>
      <c r="F77" s="12"/>
      <c r="G77" s="12"/>
      <c r="H77" s="12"/>
      <c r="I77" s="12"/>
    </row>
    <row r="78" spans="1:10" ht="16.5" x14ac:dyDescent="0.25">
      <c r="A78" s="2"/>
      <c r="B78" s="12"/>
      <c r="C78" s="12"/>
      <c r="D78" s="12"/>
      <c r="E78" s="12"/>
      <c r="F78" s="12"/>
      <c r="G78" s="12"/>
      <c r="H78" s="12"/>
      <c r="I78" s="12"/>
    </row>
    <row r="79" spans="1:10" ht="16.5" x14ac:dyDescent="0.25">
      <c r="A79" s="2"/>
      <c r="B79" s="12"/>
      <c r="C79" s="12"/>
      <c r="D79" s="12"/>
      <c r="E79" s="12"/>
      <c r="F79" s="12"/>
      <c r="G79" s="12"/>
      <c r="H79" s="12"/>
      <c r="I79" s="12"/>
    </row>
    <row r="80" spans="1:10" ht="16.5" x14ac:dyDescent="0.25">
      <c r="A80" s="2"/>
      <c r="B80" s="12"/>
      <c r="C80" s="12"/>
      <c r="D80" s="12"/>
      <c r="E80" s="12"/>
      <c r="F80" s="12"/>
      <c r="G80" s="12"/>
      <c r="H80" s="12"/>
      <c r="I80" s="12"/>
    </row>
    <row r="81" spans="1:9" ht="16.5" x14ac:dyDescent="0.25">
      <c r="A81" s="2"/>
      <c r="B81" s="12"/>
      <c r="H81" s="85"/>
      <c r="I81" s="85"/>
    </row>
    <row r="82" spans="1:9" ht="16.5" x14ac:dyDescent="0.25">
      <c r="A82" s="2"/>
      <c r="B82" s="12"/>
      <c r="C82" s="12"/>
      <c r="D82" s="12"/>
      <c r="E82" s="12"/>
      <c r="F82" s="12"/>
      <c r="G82" s="12"/>
      <c r="H82" s="12"/>
      <c r="I82" s="12"/>
    </row>
    <row r="83" spans="1:9" ht="15.75" x14ac:dyDescent="0.25">
      <c r="A83" s="2"/>
      <c r="B83" s="2"/>
      <c r="C83" s="2"/>
      <c r="D83" s="2"/>
      <c r="E83" s="2"/>
      <c r="F83" s="2"/>
      <c r="G83" s="2"/>
      <c r="H83" s="2"/>
      <c r="I83" s="2"/>
    </row>
    <row r="84" spans="1:9" ht="15.75" x14ac:dyDescent="0.25">
      <c r="A84" s="2"/>
      <c r="B84" s="2"/>
      <c r="C84" s="2"/>
      <c r="D84" s="2"/>
      <c r="E84" s="2"/>
      <c r="F84" s="2"/>
      <c r="G84" s="2"/>
      <c r="H84" s="2"/>
      <c r="I84" s="2"/>
    </row>
  </sheetData>
  <mergeCells count="16">
    <mergeCell ref="A1:I1"/>
    <mergeCell ref="A2:I2"/>
    <mergeCell ref="A7:I7"/>
    <mergeCell ref="A8:I8"/>
    <mergeCell ref="H81:I81"/>
    <mergeCell ref="H74:I74"/>
    <mergeCell ref="H75:I75"/>
    <mergeCell ref="D10:G10"/>
    <mergeCell ref="C10:C12"/>
    <mergeCell ref="D11:D12"/>
    <mergeCell ref="E11:E12"/>
    <mergeCell ref="F11:G11"/>
    <mergeCell ref="H10:H12"/>
    <mergeCell ref="I10:I12"/>
    <mergeCell ref="B10:B12"/>
    <mergeCell ref="A10:A12"/>
  </mergeCells>
  <phoneticPr fontId="11" type="noConversion"/>
  <pageMargins left="0.25" right="0.25" top="0.5" bottom="0.5" header="0.05" footer="0.05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B4AB275-8F29-403F-A112-8588BF05A584}"/>
</file>

<file path=customXml/itemProps2.xml><?xml version="1.0" encoding="utf-8"?>
<ds:datastoreItem xmlns:ds="http://schemas.openxmlformats.org/officeDocument/2006/customXml" ds:itemID="{DBA07DE0-53BA-4D4B-AF2C-D41458631EEB}"/>
</file>

<file path=customXml/itemProps3.xml><?xml version="1.0" encoding="utf-8"?>
<ds:datastoreItem xmlns:ds="http://schemas.openxmlformats.org/officeDocument/2006/customXml" ds:itemID="{D5494A1A-753E-4809-8A4A-EBBF50D376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Dau nam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2024-12-19T08:46:33Z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