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acbook/Dropbox/BOG 2021-2022/Gửi thư Công ty - phục vụ Tết/"/>
    </mc:Choice>
  </mc:AlternateContent>
  <xr:revisionPtr revIDLastSave="0" documentId="13_ncr:1_{BF2B0916-BF3F-E640-A200-D4AC793EB17E}" xr6:coauthVersionLast="36" xr6:coauthVersionMax="36" xr10:uidLastSave="{00000000-0000-0000-0000-000000000000}"/>
  <bookViews>
    <workbookView xWindow="0" yWindow="460" windowWidth="20780" windowHeight="15940" activeTab="3" xr2:uid="{00000000-000D-0000-FFFF-FFFF00000000}"/>
  </bookViews>
  <sheets>
    <sheet name="Nhu cầu BOG" sheetId="1" r:id="rId1"/>
    <sheet name="Nhu cầu Tết" sheetId="6" r:id="rId2"/>
    <sheet name="Nhu cầu dự trữ mùa dịch" sheetId="7" r:id="rId3"/>
    <sheet name="PHỤ LỤC 2-DOANH NGHIỆP" sheetId="9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9" i="9" l="1"/>
  <c r="K29" i="9"/>
  <c r="J29" i="9"/>
  <c r="I29" i="9"/>
  <c r="F29" i="9"/>
  <c r="G29" i="9"/>
  <c r="H29" i="9"/>
  <c r="E29" i="9"/>
  <c r="G14" i="7" l="1"/>
  <c r="H14" i="7" s="1"/>
  <c r="I14" i="7" s="1"/>
  <c r="F14" i="6"/>
  <c r="G14" i="6" s="1"/>
  <c r="F14" i="1"/>
  <c r="I14" i="1" s="1"/>
  <c r="J14" i="1" s="1"/>
  <c r="L14" i="7" l="1"/>
  <c r="K14" i="7"/>
  <c r="G14" i="1"/>
  <c r="G24" i="7" l="1"/>
  <c r="H24" i="7" s="1"/>
  <c r="I24" i="7" s="1"/>
  <c r="L24" i="7" s="1"/>
  <c r="G23" i="7"/>
  <c r="H23" i="7" s="1"/>
  <c r="I23" i="7" s="1"/>
  <c r="L23" i="7" s="1"/>
  <c r="F23" i="7"/>
  <c r="G22" i="7"/>
  <c r="H22" i="7" s="1"/>
  <c r="I22" i="7" s="1"/>
  <c r="L22" i="7" s="1"/>
  <c r="G21" i="7"/>
  <c r="H21" i="7" s="1"/>
  <c r="I21" i="7" s="1"/>
  <c r="L21" i="7" s="1"/>
  <c r="F21" i="7"/>
  <c r="G20" i="7"/>
  <c r="H20" i="7" s="1"/>
  <c r="I20" i="7" s="1"/>
  <c r="L20" i="7" s="1"/>
  <c r="G19" i="7"/>
  <c r="H19" i="7" s="1"/>
  <c r="I19" i="7" s="1"/>
  <c r="L19" i="7" s="1"/>
  <c r="F19" i="7"/>
  <c r="G18" i="7"/>
  <c r="H18" i="7" s="1"/>
  <c r="I18" i="7" s="1"/>
  <c r="L18" i="7" s="1"/>
  <c r="F18" i="7"/>
  <c r="G17" i="7"/>
  <c r="H17" i="7" s="1"/>
  <c r="I17" i="7" s="1"/>
  <c r="L17" i="7" s="1"/>
  <c r="F17" i="7"/>
  <c r="G16" i="7"/>
  <c r="H16" i="7" s="1"/>
  <c r="I16" i="7" s="1"/>
  <c r="L16" i="7" s="1"/>
  <c r="F16" i="7"/>
  <c r="G15" i="7"/>
  <c r="H15" i="7" s="1"/>
  <c r="I15" i="7" s="1"/>
  <c r="L15" i="7" s="1"/>
  <c r="F15" i="7"/>
  <c r="G13" i="7"/>
  <c r="H13" i="7" s="1"/>
  <c r="I13" i="7" s="1"/>
  <c r="G12" i="7"/>
  <c r="H12" i="7" s="1"/>
  <c r="I12" i="7" s="1"/>
  <c r="L12" i="7" s="1"/>
  <c r="F12" i="7"/>
  <c r="G11" i="7"/>
  <c r="H11" i="7" s="1"/>
  <c r="I11" i="7" s="1"/>
  <c r="L11" i="7" s="1"/>
  <c r="F11" i="7"/>
  <c r="G10" i="7"/>
  <c r="H10" i="7" s="1"/>
  <c r="I10" i="7" s="1"/>
  <c r="L10" i="7" s="1"/>
  <c r="F10" i="7"/>
  <c r="G9" i="7"/>
  <c r="H9" i="7" s="1"/>
  <c r="I9" i="7" s="1"/>
  <c r="L9" i="7" s="1"/>
  <c r="F9" i="7"/>
  <c r="G8" i="7"/>
  <c r="H8" i="7" s="1"/>
  <c r="I8" i="7" s="1"/>
  <c r="L8" i="7" s="1"/>
  <c r="F8" i="7"/>
  <c r="G7" i="7"/>
  <c r="H7" i="7" s="1"/>
  <c r="I7" i="7" s="1"/>
  <c r="L7" i="7" s="1"/>
  <c r="F7" i="7"/>
  <c r="E27" i="6"/>
  <c r="F26" i="6"/>
  <c r="G26" i="6" s="1"/>
  <c r="F25" i="6"/>
  <c r="G25" i="6" s="1"/>
  <c r="F24" i="6"/>
  <c r="G24" i="6" s="1"/>
  <c r="F23" i="6"/>
  <c r="G23" i="6" s="1"/>
  <c r="F22" i="6"/>
  <c r="G22" i="6" s="1"/>
  <c r="F21" i="6"/>
  <c r="G21" i="6" s="1"/>
  <c r="F20" i="6"/>
  <c r="G20" i="6" s="1"/>
  <c r="F19" i="6"/>
  <c r="G19" i="6" s="1"/>
  <c r="F18" i="6"/>
  <c r="G18" i="6" s="1"/>
  <c r="F17" i="6"/>
  <c r="G17" i="6" s="1"/>
  <c r="F16" i="6"/>
  <c r="G16" i="6" s="1"/>
  <c r="F15" i="6"/>
  <c r="G15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F7" i="6"/>
  <c r="G7" i="6" s="1"/>
  <c r="K7" i="7" l="1"/>
  <c r="K21" i="7"/>
  <c r="K17" i="7"/>
  <c r="L13" i="7"/>
  <c r="K13" i="7"/>
  <c r="K24" i="7"/>
  <c r="K20" i="7"/>
  <c r="K16" i="7"/>
  <c r="K11" i="7"/>
  <c r="K12" i="7"/>
  <c r="K23" i="7"/>
  <c r="K19" i="7"/>
  <c r="K15" i="7"/>
  <c r="K10" i="7"/>
  <c r="K22" i="7"/>
  <c r="K18" i="7"/>
  <c r="K9" i="7"/>
  <c r="K8" i="7"/>
  <c r="L25" i="7"/>
  <c r="G27" i="6"/>
  <c r="F8" i="1"/>
  <c r="I8" i="1" s="1"/>
  <c r="J8" i="1" s="1"/>
  <c r="F9" i="1"/>
  <c r="I9" i="1" s="1"/>
  <c r="J9" i="1" s="1"/>
  <c r="F10" i="1"/>
  <c r="I10" i="1" s="1"/>
  <c r="J10" i="1" s="1"/>
  <c r="F11" i="1"/>
  <c r="I11" i="1" s="1"/>
  <c r="J11" i="1" s="1"/>
  <c r="F12" i="1"/>
  <c r="I12" i="1" s="1"/>
  <c r="J12" i="1" s="1"/>
  <c r="F13" i="1"/>
  <c r="I13" i="1" s="1"/>
  <c r="J13" i="1" s="1"/>
  <c r="F15" i="1"/>
  <c r="I15" i="1" s="1"/>
  <c r="J15" i="1" s="1"/>
  <c r="F16" i="1"/>
  <c r="I16" i="1" s="1"/>
  <c r="J16" i="1" s="1"/>
  <c r="F17" i="1"/>
  <c r="I17" i="1" s="1"/>
  <c r="J17" i="1" s="1"/>
  <c r="F18" i="1"/>
  <c r="I18" i="1" s="1"/>
  <c r="J18" i="1" s="1"/>
  <c r="F19" i="1"/>
  <c r="I19" i="1" s="1"/>
  <c r="J19" i="1" s="1"/>
  <c r="F20" i="1"/>
  <c r="I20" i="1" s="1"/>
  <c r="J20" i="1" s="1"/>
  <c r="F21" i="1"/>
  <c r="I21" i="1" s="1"/>
  <c r="J21" i="1" s="1"/>
  <c r="F22" i="1"/>
  <c r="I22" i="1" s="1"/>
  <c r="J22" i="1" s="1"/>
  <c r="F23" i="1"/>
  <c r="I23" i="1" s="1"/>
  <c r="J23" i="1" s="1"/>
  <c r="F24" i="1"/>
  <c r="I24" i="1" s="1"/>
  <c r="J24" i="1" s="1"/>
  <c r="F7" i="1"/>
  <c r="I7" i="1" s="1"/>
  <c r="J7" i="1" s="1"/>
  <c r="G8" i="1" l="1"/>
  <c r="G7" i="1"/>
  <c r="G21" i="1"/>
  <c r="G17" i="1"/>
  <c r="G12" i="1"/>
  <c r="K25" i="7"/>
  <c r="G24" i="1"/>
  <c r="G20" i="1"/>
  <c r="G16" i="1"/>
  <c r="G11" i="1"/>
  <c r="G23" i="1"/>
  <c r="G19" i="1"/>
  <c r="G15" i="1"/>
  <c r="G10" i="1"/>
  <c r="G22" i="1"/>
  <c r="G18" i="1"/>
  <c r="G13" i="1"/>
  <c r="G9" i="1"/>
  <c r="G26" i="1" l="1"/>
  <c r="J26" i="1" l="1"/>
</calcChain>
</file>

<file path=xl/sharedStrings.xml><?xml version="1.0" encoding="utf-8"?>
<sst xmlns="http://schemas.openxmlformats.org/spreadsheetml/2006/main" count="262" uniqueCount="94">
  <si>
    <t>STT</t>
  </si>
  <si>
    <t>Nhóm hàng</t>
  </si>
  <si>
    <t>đơn vị tính</t>
  </si>
  <si>
    <t>Lượng hàng hóa</t>
  </si>
  <si>
    <t>Gạo tẻ</t>
  </si>
  <si>
    <t>kg</t>
  </si>
  <si>
    <t>Thịt gà</t>
  </si>
  <si>
    <t>Trứng</t>
  </si>
  <si>
    <t>quả</t>
  </si>
  <si>
    <t>Dầu ăn</t>
  </si>
  <si>
    <t>lít</t>
  </si>
  <si>
    <t>Tổng</t>
  </si>
  <si>
    <t>Giá/đvt  (đồng)</t>
  </si>
  <si>
    <t>Thành Tiền (đồng)</t>
  </si>
  <si>
    <t>Xăng dầu</t>
  </si>
  <si>
    <t>lit</t>
  </si>
  <si>
    <t>Ghi chú: Tháng Tết = dự trữ tháng bình thường x 3</t>
  </si>
  <si>
    <t xml:space="preserve"> Lượng dự trữ hàng hóa trong 1 tháng trên tổng số dân</t>
  </si>
  <si>
    <t>Nước mắm</t>
  </si>
  <si>
    <t>Nước tương</t>
  </si>
  <si>
    <t>Đường</t>
  </si>
  <si>
    <t>gói</t>
  </si>
  <si>
    <t xml:space="preserve"> Lượng dự trữ hàng hóa trong  tháng Tết trên tổng số dân</t>
  </si>
  <si>
    <t>Phụ lục 2</t>
  </si>
  <si>
    <t>Bánh kẹo</t>
  </si>
  <si>
    <t>Sách giáo khoa, vở học sinh</t>
  </si>
  <si>
    <t>Lượng dự trữ</t>
  </si>
  <si>
    <t>Tỷ lệ dự
 trữ so nhu cầu
 (%)</t>
  </si>
  <si>
    <t>Lượng hàng</t>
  </si>
  <si>
    <t>Thành tiền 
(đồng)</t>
  </si>
  <si>
    <t>Thủy hải sản</t>
  </si>
  <si>
    <t>Rau củ quả</t>
  </si>
  <si>
    <t>Gói</t>
  </si>
  <si>
    <t>Muối ăn</t>
  </si>
  <si>
    <t>Bột ngọt - Bột nêm</t>
  </si>
  <si>
    <t>Nước đóng chai</t>
  </si>
  <si>
    <t>Khẩu trang vải kháng khuẩn</t>
  </si>
  <si>
    <t>chiếc</t>
  </si>
  <si>
    <t>Nước sát khuẩn</t>
  </si>
  <si>
    <t>Giấy vệ sinh</t>
  </si>
  <si>
    <t>Tổng dân số
 (3.220.264 người)</t>
  </si>
  <si>
    <t>I</t>
  </si>
  <si>
    <t>II</t>
  </si>
  <si>
    <t>III=I*DS</t>
  </si>
  <si>
    <t>IV=III*II</t>
  </si>
  <si>
    <t>V</t>
  </si>
  <si>
    <t>VI=III*V</t>
  </si>
  <si>
    <t>VII=VI*II</t>
  </si>
  <si>
    <t>Nhu cầu trong 1 tháng/ người</t>
  </si>
  <si>
    <t>Nhu cầu trong tháng tết/ người</t>
  </si>
  <si>
    <t>Dân số:</t>
  </si>
  <si>
    <t>Định mức 01 người/ngày</t>
  </si>
  <si>
    <t>ĐVT</t>
  </si>
  <si>
    <t xml:space="preserve">Định mức 1 người  trong 01 ngày </t>
  </si>
  <si>
    <t>Tổng nhu cầu toàn tỉnh trong 01 ngày</t>
  </si>
  <si>
    <t>Tổng nhu cầu toàn tỉnh trong 01 tháng</t>
  </si>
  <si>
    <t>Dự ước nhu cầu BOG trong mùa dịch (30% dân số)</t>
  </si>
  <si>
    <t>Giá 01 đơn vị tính 
(VNĐ)</t>
  </si>
  <si>
    <t>Tổng giá trị nhu cầu BOG trong 01 tháng 
(VNĐ)</t>
  </si>
  <si>
    <t>(I)</t>
  </si>
  <si>
    <t>II=I*3220264</t>
  </si>
  <si>
    <t>III=II*30</t>
  </si>
  <si>
    <t>IV=III*30%</t>
  </si>
  <si>
    <t>Tấn</t>
  </si>
  <si>
    <t>1000 quả</t>
  </si>
  <si>
    <t>m3</t>
  </si>
  <si>
    <t xml:space="preserve"> giá 1 lít là 40k</t>
  </si>
  <si>
    <t>giá 1 lita là</t>
  </si>
  <si>
    <t>cuộn</t>
  </si>
  <si>
    <t>Ghi chú:</t>
  </si>
  <si>
    <t>Tổng giá trị nhu cầu BOG trong nửa tháng
(VNĐ)</t>
  </si>
  <si>
    <t>VI=IV*V/2</t>
  </si>
  <si>
    <t>VII=IV*V</t>
  </si>
  <si>
    <t>Mì gói</t>
  </si>
  <si>
    <t>Thịt heo</t>
  </si>
  <si>
    <t>Mì tôm</t>
  </si>
  <si>
    <t>Thực phẩm chế biến đóng hộp (từ heo, bò, gà, cá)</t>
  </si>
  <si>
    <t>- Giá 01 đơn vị tính được tham khảo giá trị trung bình từ báo giá hàng ngày tại các chợ hạng 1 trên địa bàn tỉnh, báo giá của Công ty TNHH MTV Siêu thị Co.op Mart;
- Định mức hàng hóa cho 01 người được xác định theo tháp dinh dưỡng của Viện Dinh dưỡng Bộ Y tế và kết quả khảo sát mức sống dân cư năm 2020 (viết gọn là KSMS 2020) được tiến hành theo Quyết định số 1261/QĐ-TCTK ngày 19 tháng 8 năm 2019 của Tổng cục trưởng Tổng cục Thống kê.</t>
  </si>
  <si>
    <t xml:space="preserve"> Lượng dự trữ hàng hóa dự trữ phục vụ Tết Nguyên đán và tình huống thiên tai, dịch bệnh</t>
  </si>
  <si>
    <t xml:space="preserve">Đơn vị báo cáo:
Công ty… / Siêu thị…./ HTX…..
Thông tin liên hệ: (Địa chỉ, số điện thoại, tên người liên hệ…) </t>
  </si>
  <si>
    <t>Dự trữ theo Kế hoạch BOG trong 01 tháng</t>
  </si>
  <si>
    <t>Dự trữ phục vụ Tết</t>
  </si>
  <si>
    <t>III=I*II</t>
  </si>
  <si>
    <t>Đơn giá (đồng)</t>
  </si>
  <si>
    <t>IV</t>
  </si>
  <si>
    <t>V=I*IV</t>
  </si>
  <si>
    <t>Dự trữ tăng cường trong tình huống thiên tai, dịch bệnh</t>
  </si>
  <si>
    <t xml:space="preserve">
Bảng tổng hợp hàng hóa dự trữ ứng phó với các cấp độ dịch Covid -19 cho toàn tỉnh Đồng Nai (3.220.264 người)</t>
  </si>
  <si>
    <t>VI</t>
  </si>
  <si>
    <t>VII=I*VI</t>
  </si>
  <si>
    <t>VIII=II+IV+VI</t>
  </si>
  <si>
    <t>IX=III+V+VII</t>
  </si>
  <si>
    <t xml:space="preserve">Các mặt hàng thiết yếu khác </t>
  </si>
  <si>
    <t>ĐẠI DIỆN DOANH NGHIỆP/HKD/HTX….
(Ký, ghi rõ họ tên, đóng dấu)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</si>
</sst>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43" fontId="4" fillId="0" borderId="5" xfId="1" applyFont="1" applyBorder="1" applyAlignment="1">
      <alignment horizontal="right" vertical="center" wrapText="1"/>
    </xf>
    <xf numFmtId="0" fontId="7" fillId="0" borderId="0" xfId="0" applyFont="1"/>
    <xf numFmtId="0" fontId="8" fillId="0" borderId="5" xfId="0" applyFont="1" applyBorder="1" applyAlignment="1">
      <alignment horizontal="center" vertical="center" wrapText="1"/>
    </xf>
    <xf numFmtId="0" fontId="6" fillId="0" borderId="0" xfId="0" applyFont="1"/>
    <xf numFmtId="0" fontId="2" fillId="0" borderId="5" xfId="0" applyFont="1" applyBorder="1" applyAlignment="1">
      <alignment horizontal="left" vertical="center" wrapText="1"/>
    </xf>
    <xf numFmtId="164" fontId="9" fillId="0" borderId="5" xfId="1" applyNumberFormat="1" applyFont="1" applyBorder="1"/>
    <xf numFmtId="164" fontId="9" fillId="0" borderId="4" xfId="1" applyNumberFormat="1" applyFont="1" applyBorder="1"/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3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5" xfId="1" applyNumberFormat="1" applyFont="1" applyBorder="1" applyAlignment="1">
      <alignment horizontal="right" vertical="center" wrapText="1"/>
    </xf>
    <xf numFmtId="3" fontId="2" fillId="0" borderId="5" xfId="0" applyNumberFormat="1" applyFont="1" applyBorder="1" applyAlignment="1">
      <alignment horizontal="right" vertical="center" wrapText="1"/>
    </xf>
    <xf numFmtId="3" fontId="2" fillId="0" borderId="3" xfId="0" applyNumberFormat="1" applyFont="1" applyBorder="1" applyAlignment="1">
      <alignment horizontal="right" vertical="center"/>
    </xf>
    <xf numFmtId="3" fontId="2" fillId="0" borderId="3" xfId="1" applyNumberFormat="1" applyFont="1" applyBorder="1" applyAlignment="1">
      <alignment horizontal="right"/>
    </xf>
    <xf numFmtId="165" fontId="8" fillId="0" borderId="5" xfId="1" applyNumberFormat="1" applyFont="1" applyBorder="1"/>
    <xf numFmtId="3" fontId="4" fillId="0" borderId="5" xfId="0" applyNumberFormat="1" applyFont="1" applyBorder="1" applyAlignment="1">
      <alignment horizontal="center" vertical="center" wrapText="1"/>
    </xf>
    <xf numFmtId="165" fontId="4" fillId="0" borderId="5" xfId="1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9" fontId="10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4" fontId="4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5" xfId="1" applyNumberFormat="1" applyFont="1" applyBorder="1" applyAlignment="1">
      <alignment horizontal="right" vertical="center" wrapText="1"/>
    </xf>
    <xf numFmtId="3" fontId="2" fillId="0" borderId="4" xfId="1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center" vertical="center" wrapText="1"/>
    </xf>
    <xf numFmtId="0" fontId="7" fillId="0" borderId="5" xfId="0" applyFont="1" applyBorder="1"/>
    <xf numFmtId="0" fontId="14" fillId="0" borderId="0" xfId="0" applyFont="1"/>
    <xf numFmtId="0" fontId="2" fillId="0" borderId="0" xfId="0" quotePrefix="1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zoomScaleNormal="100" workbookViewId="0">
      <selection activeCell="L15" sqref="L15"/>
    </sheetView>
  </sheetViews>
  <sheetFormatPr baseColWidth="10" defaultColWidth="9.1640625" defaultRowHeight="14" x14ac:dyDescent="0.15"/>
  <cols>
    <col min="1" max="1" width="4.5" style="8" bestFit="1" customWidth="1"/>
    <col min="2" max="2" width="13" style="8" customWidth="1"/>
    <col min="3" max="3" width="9.1640625" style="8"/>
    <col min="4" max="4" width="8.6640625" style="8" customWidth="1"/>
    <col min="5" max="5" width="9.33203125" style="8" bestFit="1" customWidth="1"/>
    <col min="6" max="6" width="9.6640625" style="8" bestFit="1" customWidth="1"/>
    <col min="7" max="7" width="15" style="8" customWidth="1"/>
    <col min="8" max="8" width="8.33203125" style="8" customWidth="1"/>
    <col min="9" max="9" width="10.33203125" style="8" customWidth="1"/>
    <col min="10" max="10" width="17.33203125" style="8" customWidth="1"/>
    <col min="11" max="16384" width="9.1640625" style="8"/>
  </cols>
  <sheetData>
    <row r="1" spans="1:10" ht="15" customHeight="1" x14ac:dyDescent="0.15">
      <c r="B1" s="64"/>
      <c r="C1" s="64"/>
      <c r="D1" s="64"/>
      <c r="E1" s="64"/>
      <c r="F1" s="64"/>
      <c r="G1" s="64"/>
      <c r="H1" s="64"/>
      <c r="I1" s="64"/>
      <c r="J1" s="64"/>
    </row>
    <row r="2" spans="1:10" x14ac:dyDescent="0.15">
      <c r="A2" s="64" t="s">
        <v>17</v>
      </c>
      <c r="B2" s="64"/>
      <c r="C2" s="64"/>
      <c r="D2" s="64"/>
      <c r="E2" s="64"/>
      <c r="F2" s="64"/>
      <c r="G2" s="64"/>
      <c r="H2" s="64"/>
      <c r="I2" s="64"/>
      <c r="J2" s="64"/>
    </row>
    <row r="4" spans="1:10" ht="38" customHeight="1" x14ac:dyDescent="0.15">
      <c r="A4" s="65" t="s">
        <v>0</v>
      </c>
      <c r="B4" s="65" t="s">
        <v>1</v>
      </c>
      <c r="C4" s="65" t="s">
        <v>2</v>
      </c>
      <c r="D4" s="65" t="s">
        <v>48</v>
      </c>
      <c r="E4" s="65" t="s">
        <v>12</v>
      </c>
      <c r="F4" s="62" t="s">
        <v>40</v>
      </c>
      <c r="G4" s="63"/>
      <c r="H4" s="67" t="s">
        <v>26</v>
      </c>
      <c r="I4" s="68"/>
      <c r="J4" s="69"/>
    </row>
    <row r="5" spans="1:10" s="17" customFormat="1" ht="64" customHeight="1" x14ac:dyDescent="0.15">
      <c r="A5" s="66"/>
      <c r="B5" s="66"/>
      <c r="C5" s="66"/>
      <c r="D5" s="66"/>
      <c r="E5" s="66"/>
      <c r="F5" s="1" t="s">
        <v>3</v>
      </c>
      <c r="G5" s="1" t="s">
        <v>13</v>
      </c>
      <c r="H5" s="14" t="s">
        <v>27</v>
      </c>
      <c r="I5" s="9" t="s">
        <v>28</v>
      </c>
      <c r="J5" s="9" t="s">
        <v>29</v>
      </c>
    </row>
    <row r="6" spans="1:10" s="17" customFormat="1" ht="34" customHeight="1" x14ac:dyDescent="0.15">
      <c r="A6" s="48"/>
      <c r="B6" s="48"/>
      <c r="C6" s="48"/>
      <c r="D6" s="48" t="s">
        <v>41</v>
      </c>
      <c r="E6" s="48" t="s">
        <v>42</v>
      </c>
      <c r="F6" s="1" t="s">
        <v>43</v>
      </c>
      <c r="G6" s="1" t="s">
        <v>44</v>
      </c>
      <c r="H6" s="14" t="s">
        <v>45</v>
      </c>
      <c r="I6" s="18" t="s">
        <v>46</v>
      </c>
      <c r="J6" s="9" t="s">
        <v>47</v>
      </c>
    </row>
    <row r="7" spans="1:10" ht="28" customHeight="1" x14ac:dyDescent="0.15">
      <c r="A7" s="2">
        <v>1</v>
      </c>
      <c r="B7" s="11" t="s">
        <v>4</v>
      </c>
      <c r="C7" s="3" t="s">
        <v>5</v>
      </c>
      <c r="D7" s="3">
        <v>7.6</v>
      </c>
      <c r="E7" s="19">
        <v>15000</v>
      </c>
      <c r="F7" s="21">
        <f>D7*$G$27</f>
        <v>24474006.399999999</v>
      </c>
      <c r="G7" s="21">
        <f>F7*E7</f>
        <v>367110096000</v>
      </c>
      <c r="H7" s="56">
        <v>2.5</v>
      </c>
      <c r="I7" s="22">
        <f>F7*H7/100</f>
        <v>611850.16</v>
      </c>
      <c r="J7" s="21">
        <f>I7*E7</f>
        <v>9177752400</v>
      </c>
    </row>
    <row r="8" spans="1:10" x14ac:dyDescent="0.15">
      <c r="A8" s="5">
        <v>2</v>
      </c>
      <c r="B8" s="11" t="s">
        <v>74</v>
      </c>
      <c r="C8" s="3" t="s">
        <v>5</v>
      </c>
      <c r="D8" s="3">
        <v>1.3499999999999999</v>
      </c>
      <c r="E8" s="19">
        <v>150000</v>
      </c>
      <c r="F8" s="21">
        <f t="shared" ref="F8:F24" si="0">D8*$G$27</f>
        <v>4347356.3999999994</v>
      </c>
      <c r="G8" s="21">
        <f t="shared" ref="G8:G24" si="1">F8*E8</f>
        <v>652103459999.99988</v>
      </c>
      <c r="H8" s="56">
        <v>10</v>
      </c>
      <c r="I8" s="22">
        <f t="shared" ref="I8:I24" si="2">F8*H8/100</f>
        <v>434735.6399999999</v>
      </c>
      <c r="J8" s="21">
        <f t="shared" ref="J8:J24" si="3">I8*E8</f>
        <v>65210345999.999985</v>
      </c>
    </row>
    <row r="9" spans="1:10" x14ac:dyDescent="0.15">
      <c r="A9" s="2">
        <v>3</v>
      </c>
      <c r="B9" s="11" t="s">
        <v>6</v>
      </c>
      <c r="C9" s="3" t="s">
        <v>5</v>
      </c>
      <c r="D9" s="3">
        <v>1.5</v>
      </c>
      <c r="E9" s="19">
        <v>50000</v>
      </c>
      <c r="F9" s="21">
        <f t="shared" si="0"/>
        <v>4830396</v>
      </c>
      <c r="G9" s="21">
        <f t="shared" si="1"/>
        <v>241519800000</v>
      </c>
      <c r="H9" s="56">
        <v>5</v>
      </c>
      <c r="I9" s="22">
        <f t="shared" si="2"/>
        <v>241519.8</v>
      </c>
      <c r="J9" s="21">
        <f t="shared" si="3"/>
        <v>12075990000</v>
      </c>
    </row>
    <row r="10" spans="1:10" x14ac:dyDescent="0.15">
      <c r="A10" s="5">
        <v>4</v>
      </c>
      <c r="B10" s="11" t="s">
        <v>7</v>
      </c>
      <c r="C10" s="3" t="s">
        <v>8</v>
      </c>
      <c r="D10" s="3">
        <v>12</v>
      </c>
      <c r="E10" s="19">
        <v>2500</v>
      </c>
      <c r="F10" s="21">
        <f t="shared" si="0"/>
        <v>38643168</v>
      </c>
      <c r="G10" s="21">
        <f t="shared" si="1"/>
        <v>96607920000</v>
      </c>
      <c r="H10" s="56">
        <v>2.5</v>
      </c>
      <c r="I10" s="22">
        <f t="shared" si="2"/>
        <v>966079.2</v>
      </c>
      <c r="J10" s="21">
        <f t="shared" si="3"/>
        <v>2415198000</v>
      </c>
    </row>
    <row r="11" spans="1:10" x14ac:dyDescent="0.15">
      <c r="A11" s="2">
        <v>5</v>
      </c>
      <c r="B11" s="11" t="s">
        <v>30</v>
      </c>
      <c r="C11" s="3" t="s">
        <v>5</v>
      </c>
      <c r="D11" s="3">
        <v>1.4</v>
      </c>
      <c r="E11" s="19">
        <v>200000</v>
      </c>
      <c r="F11" s="21">
        <f t="shared" si="0"/>
        <v>4508369.5999999996</v>
      </c>
      <c r="G11" s="21">
        <f t="shared" si="1"/>
        <v>901673919999.99988</v>
      </c>
      <c r="H11" s="56">
        <v>2.5</v>
      </c>
      <c r="I11" s="22">
        <f t="shared" si="2"/>
        <v>112709.24</v>
      </c>
      <c r="J11" s="21">
        <f t="shared" si="3"/>
        <v>22541848000</v>
      </c>
    </row>
    <row r="12" spans="1:10" x14ac:dyDescent="0.15">
      <c r="A12" s="5">
        <v>6</v>
      </c>
      <c r="B12" s="11" t="s">
        <v>31</v>
      </c>
      <c r="C12" s="3" t="s">
        <v>5</v>
      </c>
      <c r="D12" s="3">
        <v>9.6</v>
      </c>
      <c r="E12" s="19">
        <v>35000</v>
      </c>
      <c r="F12" s="21">
        <f t="shared" si="0"/>
        <v>30914534.399999999</v>
      </c>
      <c r="G12" s="21">
        <f t="shared" si="1"/>
        <v>1082008704000</v>
      </c>
      <c r="H12" s="56">
        <v>2.5</v>
      </c>
      <c r="I12" s="22">
        <f t="shared" si="2"/>
        <v>772863.36</v>
      </c>
      <c r="J12" s="21">
        <f t="shared" si="3"/>
        <v>27050217600</v>
      </c>
    </row>
    <row r="13" spans="1:10" x14ac:dyDescent="0.15">
      <c r="A13" s="2">
        <v>7</v>
      </c>
      <c r="B13" s="11" t="s">
        <v>73</v>
      </c>
      <c r="C13" s="3" t="s">
        <v>32</v>
      </c>
      <c r="D13" s="3">
        <v>15</v>
      </c>
      <c r="E13" s="19">
        <v>5000</v>
      </c>
      <c r="F13" s="21">
        <f t="shared" si="0"/>
        <v>48303960</v>
      </c>
      <c r="G13" s="21">
        <f t="shared" si="1"/>
        <v>241519800000</v>
      </c>
      <c r="H13" s="56">
        <v>2.5</v>
      </c>
      <c r="I13" s="22">
        <f t="shared" si="2"/>
        <v>1207599</v>
      </c>
      <c r="J13" s="21">
        <f t="shared" si="3"/>
        <v>6037995000</v>
      </c>
    </row>
    <row r="14" spans="1:10" ht="56" x14ac:dyDescent="0.15">
      <c r="A14" s="5">
        <v>8</v>
      </c>
      <c r="B14" s="11" t="s">
        <v>76</v>
      </c>
      <c r="C14" s="3" t="s">
        <v>5</v>
      </c>
      <c r="D14" s="3">
        <v>1</v>
      </c>
      <c r="E14" s="19">
        <v>100000</v>
      </c>
      <c r="F14" s="21">
        <f t="shared" si="0"/>
        <v>3220264</v>
      </c>
      <c r="G14" s="21">
        <f t="shared" si="1"/>
        <v>322026400000</v>
      </c>
      <c r="H14" s="56">
        <v>2.5</v>
      </c>
      <c r="I14" s="22">
        <f t="shared" si="2"/>
        <v>80506.600000000006</v>
      </c>
      <c r="J14" s="21">
        <f t="shared" si="3"/>
        <v>8050660000.000001</v>
      </c>
    </row>
    <row r="15" spans="1:10" ht="15" customHeight="1" x14ac:dyDescent="0.15">
      <c r="A15" s="2">
        <v>9</v>
      </c>
      <c r="B15" s="11" t="s">
        <v>33</v>
      </c>
      <c r="C15" s="3" t="s">
        <v>5</v>
      </c>
      <c r="D15" s="3">
        <v>0.15</v>
      </c>
      <c r="E15" s="19">
        <v>5000</v>
      </c>
      <c r="F15" s="21">
        <f t="shared" si="0"/>
        <v>483039.6</v>
      </c>
      <c r="G15" s="21">
        <f t="shared" si="1"/>
        <v>2415198000</v>
      </c>
      <c r="H15" s="56">
        <v>2.5</v>
      </c>
      <c r="I15" s="22">
        <f t="shared" si="2"/>
        <v>12075.99</v>
      </c>
      <c r="J15" s="21">
        <f t="shared" si="3"/>
        <v>60379950</v>
      </c>
    </row>
    <row r="16" spans="1:10" x14ac:dyDescent="0.15">
      <c r="A16" s="5">
        <v>10</v>
      </c>
      <c r="B16" s="11" t="s">
        <v>20</v>
      </c>
      <c r="C16" s="3" t="s">
        <v>5</v>
      </c>
      <c r="D16" s="3">
        <v>0.7</v>
      </c>
      <c r="E16" s="19">
        <v>22000</v>
      </c>
      <c r="F16" s="21">
        <f t="shared" si="0"/>
        <v>2254184.7999999998</v>
      </c>
      <c r="G16" s="21">
        <f t="shared" si="1"/>
        <v>49592065599.999992</v>
      </c>
      <c r="H16" s="56">
        <v>3</v>
      </c>
      <c r="I16" s="22">
        <f t="shared" si="2"/>
        <v>67625.543999999994</v>
      </c>
      <c r="J16" s="21">
        <f t="shared" si="3"/>
        <v>1487761967.9999998</v>
      </c>
    </row>
    <row r="17" spans="1:11" ht="28" x14ac:dyDescent="0.15">
      <c r="A17" s="2">
        <v>11</v>
      </c>
      <c r="B17" s="11" t="s">
        <v>34</v>
      </c>
      <c r="C17" s="3" t="s">
        <v>5</v>
      </c>
      <c r="D17" s="3">
        <v>0.3</v>
      </c>
      <c r="E17" s="19">
        <v>70000</v>
      </c>
      <c r="F17" s="21">
        <f t="shared" si="0"/>
        <v>966079.2</v>
      </c>
      <c r="G17" s="21">
        <f t="shared" si="1"/>
        <v>67625544000</v>
      </c>
      <c r="H17" s="56">
        <v>2.5</v>
      </c>
      <c r="I17" s="22">
        <f t="shared" si="2"/>
        <v>24151.98</v>
      </c>
      <c r="J17" s="21">
        <f t="shared" si="3"/>
        <v>1690638600</v>
      </c>
    </row>
    <row r="18" spans="1:11" x14ac:dyDescent="0.15">
      <c r="A18" s="5">
        <v>12</v>
      </c>
      <c r="B18" s="11" t="s">
        <v>9</v>
      </c>
      <c r="C18" s="3" t="s">
        <v>10</v>
      </c>
      <c r="D18" s="3">
        <v>0.4</v>
      </c>
      <c r="E18" s="19">
        <v>32000</v>
      </c>
      <c r="F18" s="21">
        <f t="shared" si="0"/>
        <v>1288105.6000000001</v>
      </c>
      <c r="G18" s="21">
        <f t="shared" si="1"/>
        <v>41219379200</v>
      </c>
      <c r="H18" s="56">
        <v>2.5</v>
      </c>
      <c r="I18" s="22">
        <f t="shared" si="2"/>
        <v>32202.639999999999</v>
      </c>
      <c r="J18" s="21">
        <f t="shared" si="3"/>
        <v>1030484480</v>
      </c>
    </row>
    <row r="19" spans="1:11" x14ac:dyDescent="0.15">
      <c r="A19" s="2">
        <v>13</v>
      </c>
      <c r="B19" s="11" t="s">
        <v>18</v>
      </c>
      <c r="C19" s="3" t="s">
        <v>10</v>
      </c>
      <c r="D19" s="3">
        <v>0.3</v>
      </c>
      <c r="E19" s="19">
        <v>70000</v>
      </c>
      <c r="F19" s="21">
        <f t="shared" si="0"/>
        <v>966079.2</v>
      </c>
      <c r="G19" s="21">
        <f t="shared" si="1"/>
        <v>67625544000</v>
      </c>
      <c r="H19" s="56">
        <v>2.5</v>
      </c>
      <c r="I19" s="22">
        <f t="shared" si="2"/>
        <v>24151.98</v>
      </c>
      <c r="J19" s="21">
        <f t="shared" si="3"/>
        <v>1690638600</v>
      </c>
    </row>
    <row r="20" spans="1:11" x14ac:dyDescent="0.15">
      <c r="A20" s="5">
        <v>14</v>
      </c>
      <c r="B20" s="11" t="s">
        <v>19</v>
      </c>
      <c r="C20" s="3" t="s">
        <v>10</v>
      </c>
      <c r="D20" s="3">
        <v>0.3</v>
      </c>
      <c r="E20" s="19">
        <v>28000</v>
      </c>
      <c r="F20" s="21">
        <f t="shared" si="0"/>
        <v>966079.2</v>
      </c>
      <c r="G20" s="21">
        <f t="shared" si="1"/>
        <v>27050217600</v>
      </c>
      <c r="H20" s="56">
        <v>2.5</v>
      </c>
      <c r="I20" s="22">
        <f t="shared" si="2"/>
        <v>24151.98</v>
      </c>
      <c r="J20" s="21">
        <f t="shared" si="3"/>
        <v>676255440</v>
      </c>
    </row>
    <row r="21" spans="1:11" x14ac:dyDescent="0.15">
      <c r="A21" s="2">
        <v>15</v>
      </c>
      <c r="B21" s="11" t="s">
        <v>35</v>
      </c>
      <c r="C21" s="3" t="s">
        <v>10</v>
      </c>
      <c r="D21" s="3">
        <v>60</v>
      </c>
      <c r="E21" s="19">
        <v>10000</v>
      </c>
      <c r="F21" s="21">
        <f t="shared" si="0"/>
        <v>193215840</v>
      </c>
      <c r="G21" s="21">
        <f t="shared" si="1"/>
        <v>1932158400000</v>
      </c>
      <c r="H21" s="56">
        <v>2.5</v>
      </c>
      <c r="I21" s="22">
        <f t="shared" si="2"/>
        <v>4830396</v>
      </c>
      <c r="J21" s="21">
        <f t="shared" si="3"/>
        <v>48303960000</v>
      </c>
    </row>
    <row r="22" spans="1:11" ht="28" x14ac:dyDescent="0.15">
      <c r="A22" s="5">
        <v>16</v>
      </c>
      <c r="B22" s="11" t="s">
        <v>36</v>
      </c>
      <c r="C22" s="3" t="s">
        <v>37</v>
      </c>
      <c r="D22" s="3">
        <v>6</v>
      </c>
      <c r="E22" s="19">
        <v>35000</v>
      </c>
      <c r="F22" s="21">
        <f t="shared" si="0"/>
        <v>19321584</v>
      </c>
      <c r="G22" s="21">
        <f t="shared" si="1"/>
        <v>676255440000</v>
      </c>
      <c r="H22" s="56">
        <v>2.5</v>
      </c>
      <c r="I22" s="22">
        <f t="shared" si="2"/>
        <v>483039.6</v>
      </c>
      <c r="J22" s="21">
        <f t="shared" si="3"/>
        <v>16906386000</v>
      </c>
    </row>
    <row r="23" spans="1:11" x14ac:dyDescent="0.15">
      <c r="A23" s="2">
        <v>17</v>
      </c>
      <c r="B23" s="11" t="s">
        <v>38</v>
      </c>
      <c r="C23" s="3" t="s">
        <v>10</v>
      </c>
      <c r="D23" s="3">
        <v>0.2</v>
      </c>
      <c r="E23" s="19">
        <v>210000</v>
      </c>
      <c r="F23" s="21">
        <f t="shared" si="0"/>
        <v>644052.80000000005</v>
      </c>
      <c r="G23" s="21">
        <f t="shared" si="1"/>
        <v>135251088000.00002</v>
      </c>
      <c r="H23" s="56">
        <v>2.5</v>
      </c>
      <c r="I23" s="22">
        <f t="shared" si="2"/>
        <v>16101.32</v>
      </c>
      <c r="J23" s="21">
        <f t="shared" si="3"/>
        <v>3381277200</v>
      </c>
    </row>
    <row r="24" spans="1:11" x14ac:dyDescent="0.15">
      <c r="A24" s="5">
        <v>18</v>
      </c>
      <c r="B24" s="50" t="s">
        <v>39</v>
      </c>
      <c r="C24" s="15" t="s">
        <v>68</v>
      </c>
      <c r="D24" s="15">
        <v>4</v>
      </c>
      <c r="E24" s="19">
        <v>5000</v>
      </c>
      <c r="F24" s="21">
        <f t="shared" si="0"/>
        <v>12881056</v>
      </c>
      <c r="G24" s="21">
        <f t="shared" si="1"/>
        <v>64405280000</v>
      </c>
      <c r="H24" s="56">
        <v>2.5</v>
      </c>
      <c r="I24" s="22">
        <f t="shared" si="2"/>
        <v>322026.40000000002</v>
      </c>
      <c r="J24" s="21">
        <f t="shared" si="3"/>
        <v>1610132000</v>
      </c>
    </row>
    <row r="25" spans="1:11" ht="28" x14ac:dyDescent="0.15">
      <c r="A25" s="2">
        <v>19</v>
      </c>
      <c r="B25" s="11" t="s">
        <v>25</v>
      </c>
      <c r="C25" s="3"/>
      <c r="D25" s="3"/>
      <c r="E25" s="3"/>
      <c r="F25" s="20"/>
      <c r="G25" s="20"/>
      <c r="H25" s="57"/>
      <c r="I25" s="23"/>
      <c r="J25" s="20">
        <v>20000000000</v>
      </c>
    </row>
    <row r="26" spans="1:11" ht="16" x14ac:dyDescent="0.2">
      <c r="A26" s="62" t="s">
        <v>11</v>
      </c>
      <c r="B26" s="63"/>
      <c r="C26" s="1"/>
      <c r="D26" s="1"/>
      <c r="E26" s="6"/>
      <c r="F26" s="7"/>
      <c r="G26" s="7">
        <f>SUM(G7:G25)</f>
        <v>6968168256400</v>
      </c>
      <c r="H26" s="13"/>
      <c r="I26" s="12"/>
      <c r="J26" s="24">
        <f>SUM(J8:J25)</f>
        <v>240220168838</v>
      </c>
    </row>
    <row r="27" spans="1:11" hidden="1" x14ac:dyDescent="0.15">
      <c r="G27" s="8">
        <v>3220264</v>
      </c>
    </row>
    <row r="29" spans="1:11" ht="57" customHeight="1" x14ac:dyDescent="0.15">
      <c r="A29" s="61" t="s">
        <v>77</v>
      </c>
      <c r="B29" s="61"/>
      <c r="C29" s="61"/>
      <c r="D29" s="61"/>
      <c r="E29" s="61"/>
      <c r="F29" s="61"/>
      <c r="G29" s="61"/>
      <c r="H29" s="61"/>
      <c r="I29" s="61"/>
      <c r="J29" s="61"/>
      <c r="K29" s="61"/>
    </row>
  </sheetData>
  <mergeCells count="11">
    <mergeCell ref="A29:K29"/>
    <mergeCell ref="A26:B26"/>
    <mergeCell ref="B1:J1"/>
    <mergeCell ref="A2:J2"/>
    <mergeCell ref="E4:E5"/>
    <mergeCell ref="C4:C5"/>
    <mergeCell ref="D4:D5"/>
    <mergeCell ref="H4:J4"/>
    <mergeCell ref="A4:A5"/>
    <mergeCell ref="B4:B5"/>
    <mergeCell ref="F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zoomScale="125" workbookViewId="0">
      <selection activeCell="D1" sqref="D1"/>
    </sheetView>
  </sheetViews>
  <sheetFormatPr baseColWidth="10" defaultColWidth="9.1640625" defaultRowHeight="14" x14ac:dyDescent="0.15"/>
  <cols>
    <col min="1" max="1" width="4.5" style="8" bestFit="1" customWidth="1"/>
    <col min="2" max="2" width="13" style="8" customWidth="1"/>
    <col min="3" max="3" width="9.1640625" style="8"/>
    <col min="4" max="4" width="8.6640625" style="8" customWidth="1"/>
    <col min="5" max="5" width="9.33203125" style="8" bestFit="1" customWidth="1"/>
    <col min="6" max="6" width="11.33203125" style="8" customWidth="1"/>
    <col min="7" max="7" width="15.1640625" style="8" customWidth="1"/>
    <col min="8" max="16384" width="9.1640625" style="8"/>
  </cols>
  <sheetData>
    <row r="1" spans="1:7" x14ac:dyDescent="0.15">
      <c r="D1" s="10"/>
    </row>
    <row r="2" spans="1:7" x14ac:dyDescent="0.15">
      <c r="A2" s="64" t="s">
        <v>22</v>
      </c>
      <c r="B2" s="64"/>
      <c r="C2" s="64"/>
      <c r="D2" s="64"/>
      <c r="E2" s="64"/>
      <c r="F2" s="64"/>
      <c r="G2" s="64"/>
    </row>
    <row r="4" spans="1:7" ht="40" customHeight="1" x14ac:dyDescent="0.15">
      <c r="A4" s="65" t="s">
        <v>0</v>
      </c>
      <c r="B4" s="65" t="s">
        <v>1</v>
      </c>
      <c r="C4" s="65" t="s">
        <v>2</v>
      </c>
      <c r="D4" s="65" t="s">
        <v>49</v>
      </c>
      <c r="E4" s="65" t="s">
        <v>12</v>
      </c>
      <c r="F4" s="62" t="s">
        <v>40</v>
      </c>
      <c r="G4" s="63"/>
    </row>
    <row r="5" spans="1:7" s="17" customFormat="1" ht="36" customHeight="1" x14ac:dyDescent="0.15">
      <c r="A5" s="66"/>
      <c r="B5" s="66"/>
      <c r="C5" s="66"/>
      <c r="D5" s="66"/>
      <c r="E5" s="66"/>
      <c r="F5" s="1" t="s">
        <v>3</v>
      </c>
      <c r="G5" s="1" t="s">
        <v>13</v>
      </c>
    </row>
    <row r="6" spans="1:7" s="17" customFormat="1" ht="34" customHeight="1" x14ac:dyDescent="0.15">
      <c r="A6" s="48"/>
      <c r="B6" s="48"/>
      <c r="C6" s="48"/>
      <c r="D6" s="48" t="s">
        <v>41</v>
      </c>
      <c r="E6" s="48" t="s">
        <v>42</v>
      </c>
      <c r="F6" s="1" t="s">
        <v>43</v>
      </c>
      <c r="G6" s="1" t="s">
        <v>44</v>
      </c>
    </row>
    <row r="7" spans="1:7" ht="28" customHeight="1" x14ac:dyDescent="0.15">
      <c r="A7" s="2">
        <v>1</v>
      </c>
      <c r="B7" s="11" t="s">
        <v>4</v>
      </c>
      <c r="C7" s="51" t="s">
        <v>5</v>
      </c>
      <c r="D7" s="51">
        <v>22.799999999999997</v>
      </c>
      <c r="E7" s="19">
        <v>15000</v>
      </c>
      <c r="F7" s="21">
        <f>D7*$G$28</f>
        <v>73422019.199999988</v>
      </c>
      <c r="G7" s="21">
        <f>F7*E7</f>
        <v>1101330287999.9998</v>
      </c>
    </row>
    <row r="8" spans="1:7" x14ac:dyDescent="0.15">
      <c r="A8" s="5">
        <v>2</v>
      </c>
      <c r="B8" s="52" t="s">
        <v>74</v>
      </c>
      <c r="C8" s="53" t="s">
        <v>5</v>
      </c>
      <c r="D8" s="53">
        <v>4.0500000000000007</v>
      </c>
      <c r="E8" s="19">
        <v>150000</v>
      </c>
      <c r="F8" s="21">
        <f t="shared" ref="F8:F26" si="0">D8*$G$28</f>
        <v>13042069.200000003</v>
      </c>
      <c r="G8" s="21">
        <f t="shared" ref="G8:G26" si="1">F8*E8</f>
        <v>1956310380000.0005</v>
      </c>
    </row>
    <row r="9" spans="1:7" x14ac:dyDescent="0.15">
      <c r="A9" s="2">
        <v>3</v>
      </c>
      <c r="B9" s="52" t="s">
        <v>6</v>
      </c>
      <c r="C9" s="53" t="s">
        <v>5</v>
      </c>
      <c r="D9" s="53">
        <v>4.5</v>
      </c>
      <c r="E9" s="19">
        <v>50000</v>
      </c>
      <c r="F9" s="21">
        <f t="shared" si="0"/>
        <v>14491188</v>
      </c>
      <c r="G9" s="21">
        <f t="shared" si="1"/>
        <v>724559400000</v>
      </c>
    </row>
    <row r="10" spans="1:7" x14ac:dyDescent="0.15">
      <c r="A10" s="5">
        <v>4</v>
      </c>
      <c r="B10" s="52" t="s">
        <v>7</v>
      </c>
      <c r="C10" s="53" t="s">
        <v>8</v>
      </c>
      <c r="D10" s="53">
        <v>36</v>
      </c>
      <c r="E10" s="19">
        <v>2500</v>
      </c>
      <c r="F10" s="21">
        <f t="shared" si="0"/>
        <v>115929504</v>
      </c>
      <c r="G10" s="21">
        <f t="shared" si="1"/>
        <v>289823760000</v>
      </c>
    </row>
    <row r="11" spans="1:7" x14ac:dyDescent="0.15">
      <c r="A11" s="2">
        <v>5</v>
      </c>
      <c r="B11" s="52" t="s">
        <v>30</v>
      </c>
      <c r="C11" s="53" t="s">
        <v>5</v>
      </c>
      <c r="D11" s="53">
        <v>4.1999999999999993</v>
      </c>
      <c r="E11" s="19">
        <v>200000</v>
      </c>
      <c r="F11" s="21">
        <f t="shared" si="0"/>
        <v>13525108.799999997</v>
      </c>
      <c r="G11" s="21">
        <f t="shared" si="1"/>
        <v>2705021759999.9995</v>
      </c>
    </row>
    <row r="12" spans="1:7" x14ac:dyDescent="0.15">
      <c r="A12" s="5">
        <v>6</v>
      </c>
      <c r="B12" s="52" t="s">
        <v>31</v>
      </c>
      <c r="C12" s="53" t="s">
        <v>5</v>
      </c>
      <c r="D12" s="53">
        <v>28.799999999999997</v>
      </c>
      <c r="E12" s="19">
        <v>35000</v>
      </c>
      <c r="F12" s="21">
        <f t="shared" si="0"/>
        <v>92743603.199999988</v>
      </c>
      <c r="G12" s="21">
        <f t="shared" si="1"/>
        <v>3246026111999.9995</v>
      </c>
    </row>
    <row r="13" spans="1:7" x14ac:dyDescent="0.15">
      <c r="A13" s="2">
        <v>7</v>
      </c>
      <c r="B13" s="52" t="s">
        <v>73</v>
      </c>
      <c r="C13" s="53" t="s">
        <v>32</v>
      </c>
      <c r="D13" s="53">
        <v>45</v>
      </c>
      <c r="E13" s="19">
        <v>5000</v>
      </c>
      <c r="F13" s="21">
        <f t="shared" si="0"/>
        <v>144911880</v>
      </c>
      <c r="G13" s="21">
        <f t="shared" si="1"/>
        <v>724559400000</v>
      </c>
    </row>
    <row r="14" spans="1:7" ht="56" x14ac:dyDescent="0.15">
      <c r="A14" s="5">
        <v>8</v>
      </c>
      <c r="B14" s="52" t="s">
        <v>76</v>
      </c>
      <c r="C14" s="53" t="s">
        <v>5</v>
      </c>
      <c r="D14" s="53">
        <v>3</v>
      </c>
      <c r="E14" s="19">
        <v>100000</v>
      </c>
      <c r="F14" s="21">
        <f t="shared" si="0"/>
        <v>9660792</v>
      </c>
      <c r="G14" s="21">
        <f t="shared" si="1"/>
        <v>966079200000</v>
      </c>
    </row>
    <row r="15" spans="1:7" ht="15" customHeight="1" x14ac:dyDescent="0.15">
      <c r="A15" s="2">
        <v>9</v>
      </c>
      <c r="B15" s="52" t="s">
        <v>33</v>
      </c>
      <c r="C15" s="53" t="s">
        <v>5</v>
      </c>
      <c r="D15" s="53">
        <v>0.44999999999999996</v>
      </c>
      <c r="E15" s="19">
        <v>5000</v>
      </c>
      <c r="F15" s="21">
        <f t="shared" si="0"/>
        <v>1449118.7999999998</v>
      </c>
      <c r="G15" s="21">
        <f t="shared" si="1"/>
        <v>7245593999.999999</v>
      </c>
    </row>
    <row r="16" spans="1:7" x14ac:dyDescent="0.15">
      <c r="A16" s="5">
        <v>10</v>
      </c>
      <c r="B16" s="52" t="s">
        <v>20</v>
      </c>
      <c r="C16" s="53" t="s">
        <v>5</v>
      </c>
      <c r="D16" s="53">
        <v>2.0999999999999996</v>
      </c>
      <c r="E16" s="19">
        <v>22000</v>
      </c>
      <c r="F16" s="21">
        <f t="shared" si="0"/>
        <v>6762554.3999999985</v>
      </c>
      <c r="G16" s="21">
        <f t="shared" si="1"/>
        <v>148776196799.99997</v>
      </c>
    </row>
    <row r="17" spans="1:7" ht="28" x14ac:dyDescent="0.15">
      <c r="A17" s="2">
        <v>11</v>
      </c>
      <c r="B17" s="52" t="s">
        <v>34</v>
      </c>
      <c r="C17" s="53" t="s">
        <v>5</v>
      </c>
      <c r="D17" s="53">
        <v>0.89999999999999991</v>
      </c>
      <c r="E17" s="19">
        <v>70000</v>
      </c>
      <c r="F17" s="21">
        <f t="shared" si="0"/>
        <v>2898237.5999999996</v>
      </c>
      <c r="G17" s="21">
        <f t="shared" si="1"/>
        <v>202876631999.99997</v>
      </c>
    </row>
    <row r="18" spans="1:7" x14ac:dyDescent="0.15">
      <c r="A18" s="5">
        <v>12</v>
      </c>
      <c r="B18" s="52" t="s">
        <v>9</v>
      </c>
      <c r="C18" s="53" t="s">
        <v>10</v>
      </c>
      <c r="D18" s="53">
        <v>1.2000000000000002</v>
      </c>
      <c r="E18" s="19">
        <v>32000</v>
      </c>
      <c r="F18" s="21">
        <f t="shared" si="0"/>
        <v>3864316.8000000007</v>
      </c>
      <c r="G18" s="21">
        <f t="shared" si="1"/>
        <v>123658137600.00003</v>
      </c>
    </row>
    <row r="19" spans="1:7" x14ac:dyDescent="0.15">
      <c r="A19" s="2">
        <v>13</v>
      </c>
      <c r="B19" s="52" t="s">
        <v>18</v>
      </c>
      <c r="C19" s="53" t="s">
        <v>10</v>
      </c>
      <c r="D19" s="53">
        <v>0.89999999999999991</v>
      </c>
      <c r="E19" s="19">
        <v>70000</v>
      </c>
      <c r="F19" s="21">
        <f t="shared" si="0"/>
        <v>2898237.5999999996</v>
      </c>
      <c r="G19" s="21">
        <f t="shared" si="1"/>
        <v>202876631999.99997</v>
      </c>
    </row>
    <row r="20" spans="1:7" x14ac:dyDescent="0.15">
      <c r="A20" s="5">
        <v>14</v>
      </c>
      <c r="B20" s="52" t="s">
        <v>19</v>
      </c>
      <c r="C20" s="53" t="s">
        <v>10</v>
      </c>
      <c r="D20" s="53">
        <v>0.89999999999999991</v>
      </c>
      <c r="E20" s="19">
        <v>28000</v>
      </c>
      <c r="F20" s="21">
        <f t="shared" si="0"/>
        <v>2898237.5999999996</v>
      </c>
      <c r="G20" s="21">
        <f t="shared" si="1"/>
        <v>81150652799.999985</v>
      </c>
    </row>
    <row r="21" spans="1:7" x14ac:dyDescent="0.15">
      <c r="A21" s="2">
        <v>15</v>
      </c>
      <c r="B21" s="52" t="s">
        <v>35</v>
      </c>
      <c r="C21" s="53" t="s">
        <v>10</v>
      </c>
      <c r="D21" s="53">
        <v>180</v>
      </c>
      <c r="E21" s="19">
        <v>10000</v>
      </c>
      <c r="F21" s="21">
        <f t="shared" si="0"/>
        <v>579647520</v>
      </c>
      <c r="G21" s="21">
        <f t="shared" si="1"/>
        <v>5796475200000</v>
      </c>
    </row>
    <row r="22" spans="1:7" ht="28" x14ac:dyDescent="0.15">
      <c r="A22" s="5">
        <v>16</v>
      </c>
      <c r="B22" s="52" t="s">
        <v>36</v>
      </c>
      <c r="C22" s="53" t="s">
        <v>37</v>
      </c>
      <c r="D22" s="53">
        <v>18</v>
      </c>
      <c r="E22" s="19">
        <v>35000</v>
      </c>
      <c r="F22" s="21">
        <f t="shared" si="0"/>
        <v>57964752</v>
      </c>
      <c r="G22" s="21">
        <f t="shared" si="1"/>
        <v>2028766320000</v>
      </c>
    </row>
    <row r="23" spans="1:7" x14ac:dyDescent="0.15">
      <c r="A23" s="2">
        <v>17</v>
      </c>
      <c r="B23" s="52" t="s">
        <v>38</v>
      </c>
      <c r="C23" s="53" t="s">
        <v>10</v>
      </c>
      <c r="D23" s="53">
        <v>0.60000000000000009</v>
      </c>
      <c r="E23" s="19">
        <v>210000</v>
      </c>
      <c r="F23" s="21">
        <f t="shared" si="0"/>
        <v>1932158.4000000004</v>
      </c>
      <c r="G23" s="21">
        <f t="shared" si="1"/>
        <v>405753264000.00006</v>
      </c>
    </row>
    <row r="24" spans="1:7" x14ac:dyDescent="0.15">
      <c r="A24" s="5">
        <v>18</v>
      </c>
      <c r="B24" s="54" t="s">
        <v>39</v>
      </c>
      <c r="C24" s="55" t="s">
        <v>68</v>
      </c>
      <c r="D24" s="55">
        <v>12</v>
      </c>
      <c r="E24" s="19">
        <v>5000</v>
      </c>
      <c r="F24" s="21">
        <f t="shared" si="0"/>
        <v>38643168</v>
      </c>
      <c r="G24" s="21">
        <f t="shared" si="1"/>
        <v>193215840000</v>
      </c>
    </row>
    <row r="25" spans="1:7" x14ac:dyDescent="0.15">
      <c r="A25" s="2">
        <v>19</v>
      </c>
      <c r="B25" s="50" t="s">
        <v>24</v>
      </c>
      <c r="C25" s="15" t="s">
        <v>5</v>
      </c>
      <c r="D25" s="15">
        <v>1</v>
      </c>
      <c r="E25" s="19">
        <v>50000</v>
      </c>
      <c r="F25" s="21">
        <f t="shared" si="0"/>
        <v>3220264</v>
      </c>
      <c r="G25" s="21">
        <f t="shared" si="1"/>
        <v>161013200000</v>
      </c>
    </row>
    <row r="26" spans="1:7" x14ac:dyDescent="0.15">
      <c r="A26" s="5">
        <v>20</v>
      </c>
      <c r="B26" s="11" t="s">
        <v>14</v>
      </c>
      <c r="C26" s="3" t="s">
        <v>15</v>
      </c>
      <c r="D26" s="3">
        <v>30</v>
      </c>
      <c r="E26" s="3">
        <v>22000</v>
      </c>
      <c r="F26" s="21">
        <f t="shared" si="0"/>
        <v>96607920</v>
      </c>
      <c r="G26" s="21">
        <f t="shared" si="1"/>
        <v>2125374240000</v>
      </c>
    </row>
    <row r="27" spans="1:7" x14ac:dyDescent="0.15">
      <c r="A27" s="62" t="s">
        <v>11</v>
      </c>
      <c r="B27" s="63"/>
      <c r="C27" s="1"/>
      <c r="D27" s="1"/>
      <c r="E27" s="25">
        <f>SUM(E7:E26)</f>
        <v>1116500</v>
      </c>
      <c r="F27" s="7"/>
      <c r="G27" s="26">
        <f>SUM(G7:G26)</f>
        <v>23190892209200</v>
      </c>
    </row>
    <row r="28" spans="1:7" hidden="1" x14ac:dyDescent="0.15">
      <c r="G28" s="8">
        <v>3220264</v>
      </c>
    </row>
    <row r="31" spans="1:7" ht="26.25" customHeight="1" x14ac:dyDescent="0.15">
      <c r="A31" s="70" t="s">
        <v>16</v>
      </c>
      <c r="B31" s="70"/>
      <c r="C31" s="70"/>
      <c r="D31" s="70"/>
      <c r="E31" s="70"/>
      <c r="F31" s="70"/>
      <c r="G31" s="70"/>
    </row>
  </sheetData>
  <mergeCells count="9">
    <mergeCell ref="A27:B27"/>
    <mergeCell ref="A31:G31"/>
    <mergeCell ref="A2:G2"/>
    <mergeCell ref="A4:A5"/>
    <mergeCell ref="B4:B5"/>
    <mergeCell ref="C4:C5"/>
    <mergeCell ref="D4:D5"/>
    <mergeCell ref="E4:E5"/>
    <mergeCell ref="F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U47"/>
  <sheetViews>
    <sheetView zoomScale="130" zoomScaleNormal="130" workbookViewId="0">
      <selection activeCell="A3" sqref="A3:S3"/>
    </sheetView>
  </sheetViews>
  <sheetFormatPr baseColWidth="10" defaultColWidth="9.1640625" defaultRowHeight="13" x14ac:dyDescent="0.2"/>
  <cols>
    <col min="1" max="1" width="4.5" style="27" customWidth="1"/>
    <col min="2" max="2" width="13" style="27" customWidth="1"/>
    <col min="3" max="3" width="6.5" style="27" customWidth="1"/>
    <col min="4" max="4" width="9.83203125" style="27" customWidth="1"/>
    <col min="5" max="5" width="6.33203125" style="28" hidden="1" customWidth="1"/>
    <col min="6" max="6" width="9" style="27" hidden="1" customWidth="1"/>
    <col min="7" max="7" width="12.1640625" style="27" customWidth="1"/>
    <col min="8" max="8" width="8.6640625" style="27" customWidth="1"/>
    <col min="9" max="9" width="9.1640625" style="27" customWidth="1"/>
    <col min="10" max="10" width="8.1640625" style="27" customWidth="1"/>
    <col min="11" max="11" width="13.5" style="27" customWidth="1"/>
    <col min="12" max="12" width="13" style="27" customWidth="1"/>
    <col min="13" max="14" width="12.33203125" style="27" customWidth="1"/>
    <col min="15" max="15" width="13.6640625" style="27" customWidth="1"/>
    <col min="16" max="16" width="13" style="27" customWidth="1"/>
    <col min="17" max="17" width="8.83203125" style="27" customWidth="1"/>
    <col min="18" max="18" width="9.5" style="27" customWidth="1"/>
    <col min="19" max="19" width="11.5" style="27" customWidth="1"/>
    <col min="20" max="20" width="11.1640625" style="27" customWidth="1"/>
    <col min="21" max="16384" width="9.1640625" style="27"/>
  </cols>
  <sheetData>
    <row r="2" spans="1:20" ht="45" customHeight="1" x14ac:dyDescent="0.2">
      <c r="A2" s="49"/>
      <c r="B2" s="72" t="s">
        <v>87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29"/>
      <c r="N2" s="29"/>
      <c r="O2" s="29"/>
    </row>
    <row r="3" spans="1:20" ht="13" customHeight="1" x14ac:dyDescent="0.2">
      <c r="A3" s="73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4" spans="1:20" ht="12.75" hidden="1" customHeight="1" x14ac:dyDescent="0.2">
      <c r="A4" s="30"/>
      <c r="B4" s="29"/>
      <c r="C4" s="29"/>
      <c r="D4" s="29" t="s">
        <v>50</v>
      </c>
      <c r="E4" s="29"/>
      <c r="F4" s="29">
        <v>3097100</v>
      </c>
      <c r="G4" s="29"/>
      <c r="H4" s="29">
        <v>30</v>
      </c>
      <c r="I4" s="31">
        <v>0.3</v>
      </c>
      <c r="J4" s="29"/>
      <c r="K4" s="29"/>
      <c r="L4" s="29">
        <v>3220264</v>
      </c>
      <c r="M4" s="29"/>
      <c r="N4" s="29"/>
      <c r="O4" s="29"/>
      <c r="P4" s="29"/>
      <c r="Q4" s="29"/>
      <c r="R4" s="29"/>
      <c r="S4" s="29"/>
    </row>
    <row r="5" spans="1:20" s="49" customFormat="1" ht="79.25" customHeight="1" x14ac:dyDescent="0.2">
      <c r="A5" s="15" t="s">
        <v>0</v>
      </c>
      <c r="B5" s="47" t="s">
        <v>1</v>
      </c>
      <c r="C5" s="47" t="s">
        <v>2</v>
      </c>
      <c r="D5" s="47" t="s">
        <v>51</v>
      </c>
      <c r="E5" s="32" t="s">
        <v>52</v>
      </c>
      <c r="F5" s="47" t="s">
        <v>53</v>
      </c>
      <c r="G5" s="47" t="s">
        <v>54</v>
      </c>
      <c r="H5" s="47" t="s">
        <v>55</v>
      </c>
      <c r="I5" s="1" t="s">
        <v>56</v>
      </c>
      <c r="J5" s="1" t="s">
        <v>57</v>
      </c>
      <c r="K5" s="1" t="s">
        <v>70</v>
      </c>
      <c r="L5" s="1" t="s">
        <v>58</v>
      </c>
      <c r="M5" s="33"/>
      <c r="N5" s="33"/>
      <c r="O5" s="33"/>
      <c r="P5" s="33"/>
      <c r="Q5" s="33"/>
      <c r="R5" s="33"/>
      <c r="S5" s="33"/>
      <c r="T5" s="33"/>
    </row>
    <row r="6" spans="1:20" s="49" customFormat="1" ht="23.5" customHeight="1" x14ac:dyDescent="0.2">
      <c r="A6" s="47"/>
      <c r="B6" s="47"/>
      <c r="C6" s="47"/>
      <c r="D6" s="47" t="s">
        <v>41</v>
      </c>
      <c r="E6" s="32"/>
      <c r="F6" s="47" t="s">
        <v>59</v>
      </c>
      <c r="G6" s="47" t="s">
        <v>60</v>
      </c>
      <c r="H6" s="47" t="s">
        <v>61</v>
      </c>
      <c r="I6" s="1" t="s">
        <v>62</v>
      </c>
      <c r="J6" s="1" t="s">
        <v>45</v>
      </c>
      <c r="K6" s="1" t="s">
        <v>71</v>
      </c>
      <c r="L6" s="1" t="s">
        <v>72</v>
      </c>
      <c r="M6" s="33"/>
      <c r="N6" s="33"/>
      <c r="O6" s="33"/>
      <c r="P6" s="33"/>
      <c r="Q6" s="33"/>
      <c r="R6" s="33"/>
      <c r="S6" s="33"/>
      <c r="T6" s="33"/>
    </row>
    <row r="7" spans="1:20" ht="15.75" customHeight="1" x14ac:dyDescent="0.2">
      <c r="A7" s="2">
        <v>1</v>
      </c>
      <c r="B7" s="11" t="s">
        <v>4</v>
      </c>
      <c r="C7" s="3" t="s">
        <v>5</v>
      </c>
      <c r="D7" s="45">
        <v>0.2533333333333333</v>
      </c>
      <c r="E7" s="4" t="s">
        <v>63</v>
      </c>
      <c r="F7" s="4">
        <f>D7/1000</f>
        <v>2.5333333333333328E-4</v>
      </c>
      <c r="G7" s="16">
        <f>D7*$L$4</f>
        <v>815800.21333333326</v>
      </c>
      <c r="H7" s="16">
        <f>G7*$H$4</f>
        <v>24474006.399999999</v>
      </c>
      <c r="I7" s="16">
        <f>H7*$I$4</f>
        <v>7342201.919999999</v>
      </c>
      <c r="J7" s="16">
        <v>15000</v>
      </c>
      <c r="K7" s="16">
        <f>I7*J7/2</f>
        <v>55066514399.999992</v>
      </c>
      <c r="L7" s="16">
        <f>I7*J7</f>
        <v>110133028799.99998</v>
      </c>
      <c r="M7" s="34"/>
      <c r="N7" s="39"/>
      <c r="O7" s="34"/>
      <c r="P7" s="34"/>
      <c r="Q7" s="34"/>
      <c r="R7" s="34"/>
      <c r="S7" s="34"/>
      <c r="T7" s="34"/>
    </row>
    <row r="8" spans="1:20" ht="19.5" customHeight="1" x14ac:dyDescent="0.2">
      <c r="A8" s="5">
        <v>2</v>
      </c>
      <c r="B8" s="11" t="s">
        <v>74</v>
      </c>
      <c r="C8" s="3" t="s">
        <v>5</v>
      </c>
      <c r="D8" s="45">
        <v>4.5000000000000005E-2</v>
      </c>
      <c r="E8" s="4" t="s">
        <v>63</v>
      </c>
      <c r="F8" s="4">
        <f t="shared" ref="F8:F23" si="0">D8/1000</f>
        <v>4.5000000000000003E-5</v>
      </c>
      <c r="G8" s="16">
        <f t="shared" ref="G8:G24" si="1">D8*$L$4</f>
        <v>144911.88</v>
      </c>
      <c r="H8" s="16">
        <f t="shared" ref="H8:H24" si="2">G8*$H$4</f>
        <v>4347356.4000000004</v>
      </c>
      <c r="I8" s="16">
        <f t="shared" ref="I8:I24" si="3">H8*$I$4</f>
        <v>1304206.9200000002</v>
      </c>
      <c r="J8" s="16">
        <v>150000</v>
      </c>
      <c r="K8" s="16">
        <f t="shared" ref="K8:K24" si="4">I8*J8/2</f>
        <v>97815519000.000015</v>
      </c>
      <c r="L8" s="16">
        <f t="shared" ref="L8:L24" si="5">I8*J8</f>
        <v>195631038000.00003</v>
      </c>
      <c r="M8" s="34"/>
      <c r="N8" s="39"/>
      <c r="O8" s="34"/>
      <c r="P8" s="34"/>
      <c r="Q8" s="34"/>
      <c r="R8" s="34"/>
      <c r="S8" s="34"/>
      <c r="T8" s="34"/>
    </row>
    <row r="9" spans="1:20" ht="14" x14ac:dyDescent="0.2">
      <c r="A9" s="2">
        <v>3</v>
      </c>
      <c r="B9" s="11" t="s">
        <v>6</v>
      </c>
      <c r="C9" s="3" t="s">
        <v>5</v>
      </c>
      <c r="D9" s="45">
        <v>0.05</v>
      </c>
      <c r="E9" s="4" t="s">
        <v>63</v>
      </c>
      <c r="F9" s="4">
        <f t="shared" si="0"/>
        <v>5.0000000000000002E-5</v>
      </c>
      <c r="G9" s="16">
        <f t="shared" si="1"/>
        <v>161013.20000000001</v>
      </c>
      <c r="H9" s="16">
        <f t="shared" si="2"/>
        <v>4830396</v>
      </c>
      <c r="I9" s="16">
        <f t="shared" si="3"/>
        <v>1449118.8</v>
      </c>
      <c r="J9" s="16">
        <v>50000</v>
      </c>
      <c r="K9" s="16">
        <f t="shared" si="4"/>
        <v>36227970000</v>
      </c>
      <c r="L9" s="16">
        <f t="shared" si="5"/>
        <v>72455940000</v>
      </c>
      <c r="M9" s="34"/>
      <c r="N9" s="39"/>
      <c r="O9" s="34"/>
      <c r="P9" s="34"/>
      <c r="Q9" s="34"/>
      <c r="R9" s="34"/>
      <c r="S9" s="34"/>
      <c r="T9" s="34"/>
    </row>
    <row r="10" spans="1:20" ht="14" x14ac:dyDescent="0.2">
      <c r="A10" s="5">
        <v>4</v>
      </c>
      <c r="B10" s="11" t="s">
        <v>7</v>
      </c>
      <c r="C10" s="3" t="s">
        <v>8</v>
      </c>
      <c r="D10" s="45">
        <v>0.4</v>
      </c>
      <c r="E10" s="4" t="s">
        <v>64</v>
      </c>
      <c r="F10" s="4">
        <f t="shared" si="0"/>
        <v>4.0000000000000002E-4</v>
      </c>
      <c r="G10" s="16">
        <f t="shared" si="1"/>
        <v>1288105.6000000001</v>
      </c>
      <c r="H10" s="16">
        <f t="shared" si="2"/>
        <v>38643168</v>
      </c>
      <c r="I10" s="16">
        <f t="shared" si="3"/>
        <v>11592950.4</v>
      </c>
      <c r="J10" s="16">
        <v>2500</v>
      </c>
      <c r="K10" s="16">
        <f t="shared" si="4"/>
        <v>14491188000</v>
      </c>
      <c r="L10" s="16">
        <f t="shared" si="5"/>
        <v>28982376000</v>
      </c>
      <c r="M10" s="34"/>
      <c r="N10" s="39"/>
      <c r="O10" s="34"/>
      <c r="P10" s="34"/>
      <c r="Q10" s="34"/>
      <c r="R10" s="34"/>
      <c r="S10" s="34"/>
      <c r="T10" s="34"/>
    </row>
    <row r="11" spans="1:20" ht="14" x14ac:dyDescent="0.2">
      <c r="A11" s="2">
        <v>5</v>
      </c>
      <c r="B11" s="11" t="s">
        <v>30</v>
      </c>
      <c r="C11" s="3" t="s">
        <v>5</v>
      </c>
      <c r="D11" s="45">
        <v>4.6666666666666662E-2</v>
      </c>
      <c r="E11" s="4" t="s">
        <v>63</v>
      </c>
      <c r="F11" s="4">
        <f t="shared" si="0"/>
        <v>4.6666666666666665E-5</v>
      </c>
      <c r="G11" s="16">
        <f t="shared" si="1"/>
        <v>150278.98666666666</v>
      </c>
      <c r="H11" s="16">
        <f t="shared" si="2"/>
        <v>4508369.5999999996</v>
      </c>
      <c r="I11" s="16">
        <f t="shared" si="3"/>
        <v>1352510.88</v>
      </c>
      <c r="J11" s="16">
        <v>200000</v>
      </c>
      <c r="K11" s="16">
        <f t="shared" si="4"/>
        <v>135251087999.99998</v>
      </c>
      <c r="L11" s="16">
        <f t="shared" si="5"/>
        <v>270502175999.99997</v>
      </c>
      <c r="M11" s="34"/>
      <c r="N11" s="39"/>
      <c r="O11" s="34"/>
      <c r="P11" s="34"/>
      <c r="Q11" s="34"/>
      <c r="R11" s="34"/>
      <c r="S11" s="34"/>
      <c r="T11" s="34"/>
    </row>
    <row r="12" spans="1:20" ht="14" x14ac:dyDescent="0.2">
      <c r="A12" s="5">
        <v>6</v>
      </c>
      <c r="B12" s="11" t="s">
        <v>31</v>
      </c>
      <c r="C12" s="3" t="s">
        <v>5</v>
      </c>
      <c r="D12" s="45">
        <v>0.32</v>
      </c>
      <c r="E12" s="4" t="s">
        <v>63</v>
      </c>
      <c r="F12" s="4">
        <f t="shared" si="0"/>
        <v>3.2000000000000003E-4</v>
      </c>
      <c r="G12" s="16">
        <f t="shared" si="1"/>
        <v>1030484.48</v>
      </c>
      <c r="H12" s="16">
        <f t="shared" si="2"/>
        <v>30914534.399999999</v>
      </c>
      <c r="I12" s="16">
        <f t="shared" si="3"/>
        <v>9274360.3199999984</v>
      </c>
      <c r="J12" s="16">
        <v>35000</v>
      </c>
      <c r="K12" s="16">
        <f t="shared" si="4"/>
        <v>162301305599.99997</v>
      </c>
      <c r="L12" s="16">
        <f t="shared" si="5"/>
        <v>324602611199.99994</v>
      </c>
      <c r="M12" s="34"/>
      <c r="N12" s="39"/>
      <c r="O12" s="34"/>
      <c r="P12" s="34"/>
      <c r="Q12" s="34"/>
      <c r="R12" s="34"/>
      <c r="S12" s="34"/>
      <c r="T12" s="34"/>
    </row>
    <row r="13" spans="1:20" ht="18.75" customHeight="1" x14ac:dyDescent="0.2">
      <c r="A13" s="2">
        <v>7</v>
      </c>
      <c r="B13" s="11" t="s">
        <v>75</v>
      </c>
      <c r="C13" s="3" t="s">
        <v>32</v>
      </c>
      <c r="D13" s="45">
        <v>2</v>
      </c>
      <c r="E13" s="4" t="s">
        <v>21</v>
      </c>
      <c r="F13" s="4">
        <v>2</v>
      </c>
      <c r="G13" s="16">
        <f t="shared" si="1"/>
        <v>6440528</v>
      </c>
      <c r="H13" s="16">
        <f t="shared" si="2"/>
        <v>193215840</v>
      </c>
      <c r="I13" s="16">
        <f t="shared" si="3"/>
        <v>57964752</v>
      </c>
      <c r="J13" s="16">
        <v>5000</v>
      </c>
      <c r="K13" s="16">
        <f t="shared" si="4"/>
        <v>144911880000</v>
      </c>
      <c r="L13" s="16">
        <f t="shared" si="5"/>
        <v>289823760000</v>
      </c>
      <c r="M13" s="34"/>
      <c r="N13" s="39"/>
      <c r="O13" s="34"/>
      <c r="P13" s="34"/>
      <c r="Q13" s="34"/>
      <c r="R13" s="34"/>
      <c r="S13" s="35"/>
      <c r="T13" s="35"/>
    </row>
    <row r="14" spans="1:20" ht="38" customHeight="1" x14ac:dyDescent="0.2">
      <c r="A14" s="5">
        <v>8</v>
      </c>
      <c r="B14" s="11" t="s">
        <v>76</v>
      </c>
      <c r="C14" s="3" t="s">
        <v>5</v>
      </c>
      <c r="D14" s="45">
        <v>3.3333333333333333E-2</v>
      </c>
      <c r="E14" s="4"/>
      <c r="F14" s="4"/>
      <c r="G14" s="16">
        <f t="shared" si="1"/>
        <v>107342.13333333333</v>
      </c>
      <c r="H14" s="16">
        <f t="shared" si="2"/>
        <v>3220264</v>
      </c>
      <c r="I14" s="16">
        <f t="shared" si="3"/>
        <v>966079.2</v>
      </c>
      <c r="J14" s="16">
        <v>5000</v>
      </c>
      <c r="K14" s="16">
        <f t="shared" si="4"/>
        <v>2415198000</v>
      </c>
      <c r="L14" s="16">
        <f t="shared" si="5"/>
        <v>4830396000</v>
      </c>
      <c r="M14" s="34"/>
      <c r="N14" s="39"/>
      <c r="O14" s="34"/>
      <c r="P14" s="34"/>
      <c r="Q14" s="34"/>
      <c r="R14" s="34"/>
      <c r="S14" s="35"/>
      <c r="T14" s="35"/>
    </row>
    <row r="15" spans="1:20" ht="25.5" customHeight="1" x14ac:dyDescent="0.2">
      <c r="A15" s="2">
        <v>9</v>
      </c>
      <c r="B15" s="11" t="s">
        <v>33</v>
      </c>
      <c r="C15" s="3" t="s">
        <v>5</v>
      </c>
      <c r="D15" s="45">
        <v>5.0000000000000001E-3</v>
      </c>
      <c r="E15" s="4" t="s">
        <v>63</v>
      </c>
      <c r="F15" s="4">
        <f t="shared" si="0"/>
        <v>5.0000000000000004E-6</v>
      </c>
      <c r="G15" s="16">
        <f t="shared" si="1"/>
        <v>16101.32</v>
      </c>
      <c r="H15" s="16">
        <f t="shared" si="2"/>
        <v>483039.6</v>
      </c>
      <c r="I15" s="16">
        <f t="shared" si="3"/>
        <v>144911.87999999998</v>
      </c>
      <c r="J15" s="16">
        <v>5000</v>
      </c>
      <c r="K15" s="16">
        <f t="shared" si="4"/>
        <v>362279699.99999994</v>
      </c>
      <c r="L15" s="16">
        <f t="shared" si="5"/>
        <v>724559399.99999988</v>
      </c>
      <c r="M15" s="34"/>
      <c r="N15" s="39"/>
      <c r="O15" s="34"/>
      <c r="P15" s="34"/>
      <c r="Q15" s="34"/>
      <c r="R15" s="34"/>
      <c r="S15" s="34"/>
      <c r="T15" s="34"/>
    </row>
    <row r="16" spans="1:20" ht="25.5" customHeight="1" x14ac:dyDescent="0.2">
      <c r="A16" s="5">
        <v>10</v>
      </c>
      <c r="B16" s="11" t="s">
        <v>20</v>
      </c>
      <c r="C16" s="3" t="s">
        <v>5</v>
      </c>
      <c r="D16" s="45">
        <v>2.3333333333333331E-2</v>
      </c>
      <c r="E16" s="4"/>
      <c r="F16" s="4">
        <f t="shared" si="0"/>
        <v>2.3333333333333332E-5</v>
      </c>
      <c r="G16" s="16">
        <f t="shared" si="1"/>
        <v>75139.493333333332</v>
      </c>
      <c r="H16" s="16">
        <f t="shared" si="2"/>
        <v>2254184.7999999998</v>
      </c>
      <c r="I16" s="16">
        <f t="shared" si="3"/>
        <v>676255.44</v>
      </c>
      <c r="J16" s="16">
        <v>22000</v>
      </c>
      <c r="K16" s="16">
        <f t="shared" si="4"/>
        <v>7438809839.999999</v>
      </c>
      <c r="L16" s="16">
        <f t="shared" si="5"/>
        <v>14877619679.999998</v>
      </c>
      <c r="M16" s="34"/>
      <c r="N16" s="39"/>
      <c r="O16" s="34"/>
      <c r="P16" s="34"/>
      <c r="Q16" s="34"/>
      <c r="R16" s="34"/>
      <c r="S16" s="34"/>
      <c r="T16" s="34"/>
    </row>
    <row r="17" spans="1:21" ht="25.5" customHeight="1" x14ac:dyDescent="0.2">
      <c r="A17" s="2">
        <v>11</v>
      </c>
      <c r="B17" s="11" t="s">
        <v>34</v>
      </c>
      <c r="C17" s="3" t="s">
        <v>5</v>
      </c>
      <c r="D17" s="45">
        <v>0.01</v>
      </c>
      <c r="E17" s="4"/>
      <c r="F17" s="4">
        <f t="shared" si="0"/>
        <v>1.0000000000000001E-5</v>
      </c>
      <c r="G17" s="16">
        <f t="shared" si="1"/>
        <v>32202.639999999999</v>
      </c>
      <c r="H17" s="16">
        <f t="shared" si="2"/>
        <v>966079.2</v>
      </c>
      <c r="I17" s="16">
        <f t="shared" si="3"/>
        <v>289823.75999999995</v>
      </c>
      <c r="J17" s="16">
        <v>70000</v>
      </c>
      <c r="K17" s="16">
        <f t="shared" si="4"/>
        <v>10143831599.999998</v>
      </c>
      <c r="L17" s="16">
        <f t="shared" si="5"/>
        <v>20287663199.999996</v>
      </c>
      <c r="M17" s="34"/>
      <c r="N17" s="39"/>
      <c r="O17" s="34"/>
      <c r="P17" s="34"/>
      <c r="Q17" s="34"/>
      <c r="R17" s="34"/>
      <c r="S17" s="34"/>
      <c r="T17" s="34"/>
    </row>
    <row r="18" spans="1:21" ht="28" x14ac:dyDescent="0.2">
      <c r="A18" s="5">
        <v>12</v>
      </c>
      <c r="B18" s="11" t="s">
        <v>9</v>
      </c>
      <c r="C18" s="3" t="s">
        <v>10</v>
      </c>
      <c r="D18" s="45">
        <v>1.3333333333333334E-2</v>
      </c>
      <c r="E18" s="4" t="s">
        <v>65</v>
      </c>
      <c r="F18" s="4">
        <f t="shared" si="0"/>
        <v>1.3333333333333335E-5</v>
      </c>
      <c r="G18" s="16">
        <f t="shared" si="1"/>
        <v>42936.853333333333</v>
      </c>
      <c r="H18" s="16">
        <f t="shared" si="2"/>
        <v>1288105.6000000001</v>
      </c>
      <c r="I18" s="16">
        <f t="shared" si="3"/>
        <v>386431.68</v>
      </c>
      <c r="J18" s="16">
        <v>32000</v>
      </c>
      <c r="K18" s="16">
        <f t="shared" si="4"/>
        <v>6182906880</v>
      </c>
      <c r="L18" s="16">
        <f t="shared" si="5"/>
        <v>12365813760</v>
      </c>
      <c r="M18" s="34"/>
      <c r="N18" s="39"/>
      <c r="O18" s="34"/>
      <c r="P18" s="34"/>
      <c r="Q18" s="34"/>
      <c r="R18" s="34"/>
      <c r="S18" s="34"/>
      <c r="T18" s="34"/>
      <c r="U18" s="27" t="s">
        <v>66</v>
      </c>
    </row>
    <row r="19" spans="1:21" ht="14" x14ac:dyDescent="0.2">
      <c r="A19" s="2">
        <v>13</v>
      </c>
      <c r="B19" s="11" t="s">
        <v>18</v>
      </c>
      <c r="C19" s="3" t="s">
        <v>10</v>
      </c>
      <c r="D19" s="45">
        <v>0.01</v>
      </c>
      <c r="E19" s="4"/>
      <c r="F19" s="4">
        <f t="shared" si="0"/>
        <v>1.0000000000000001E-5</v>
      </c>
      <c r="G19" s="16">
        <f t="shared" si="1"/>
        <v>32202.639999999999</v>
      </c>
      <c r="H19" s="16">
        <f t="shared" si="2"/>
        <v>966079.2</v>
      </c>
      <c r="I19" s="16">
        <f t="shared" si="3"/>
        <v>289823.75999999995</v>
      </c>
      <c r="J19" s="16">
        <v>70000</v>
      </c>
      <c r="K19" s="16">
        <f t="shared" si="4"/>
        <v>10143831599.999998</v>
      </c>
      <c r="L19" s="16">
        <f t="shared" si="5"/>
        <v>20287663199.999996</v>
      </c>
      <c r="M19" s="34"/>
      <c r="N19" s="39"/>
      <c r="O19" s="34"/>
      <c r="P19" s="34"/>
      <c r="Q19" s="34"/>
      <c r="R19" s="34"/>
      <c r="S19" s="34"/>
      <c r="T19" s="34"/>
    </row>
    <row r="20" spans="1:21" ht="14" x14ac:dyDescent="0.2">
      <c r="A20" s="5">
        <v>14</v>
      </c>
      <c r="B20" s="11" t="s">
        <v>19</v>
      </c>
      <c r="C20" s="3" t="s">
        <v>10</v>
      </c>
      <c r="D20" s="45">
        <v>0.01</v>
      </c>
      <c r="E20" s="4"/>
      <c r="F20" s="4"/>
      <c r="G20" s="16">
        <f t="shared" si="1"/>
        <v>32202.639999999999</v>
      </c>
      <c r="H20" s="16">
        <f t="shared" si="2"/>
        <v>966079.2</v>
      </c>
      <c r="I20" s="16">
        <f t="shared" si="3"/>
        <v>289823.75999999995</v>
      </c>
      <c r="J20" s="16">
        <v>28000</v>
      </c>
      <c r="K20" s="16">
        <f t="shared" si="4"/>
        <v>4057532639.9999995</v>
      </c>
      <c r="L20" s="16">
        <f t="shared" si="5"/>
        <v>8115065279.999999</v>
      </c>
      <c r="M20" s="34"/>
      <c r="N20" s="39"/>
      <c r="O20" s="34"/>
      <c r="P20" s="34"/>
      <c r="Q20" s="34"/>
      <c r="R20" s="34"/>
      <c r="S20" s="34"/>
      <c r="T20" s="34"/>
    </row>
    <row r="21" spans="1:21" ht="14" x14ac:dyDescent="0.2">
      <c r="A21" s="2">
        <v>15</v>
      </c>
      <c r="B21" s="11" t="s">
        <v>35</v>
      </c>
      <c r="C21" s="3" t="s">
        <v>10</v>
      </c>
      <c r="D21" s="45">
        <v>2</v>
      </c>
      <c r="E21" s="4" t="s">
        <v>65</v>
      </c>
      <c r="F21" s="4">
        <f t="shared" si="0"/>
        <v>2E-3</v>
      </c>
      <c r="G21" s="16">
        <f t="shared" si="1"/>
        <v>6440528</v>
      </c>
      <c r="H21" s="16">
        <f t="shared" si="2"/>
        <v>193215840</v>
      </c>
      <c r="I21" s="16">
        <f t="shared" si="3"/>
        <v>57964752</v>
      </c>
      <c r="J21" s="16">
        <v>10000</v>
      </c>
      <c r="K21" s="16">
        <f t="shared" si="4"/>
        <v>289823760000</v>
      </c>
      <c r="L21" s="16">
        <f t="shared" si="5"/>
        <v>579647520000</v>
      </c>
      <c r="M21" s="34"/>
      <c r="N21" s="39"/>
      <c r="O21" s="34"/>
      <c r="P21" s="34"/>
      <c r="Q21" s="34"/>
      <c r="R21" s="34"/>
      <c r="S21" s="34"/>
      <c r="T21" s="34"/>
      <c r="U21" s="27" t="s">
        <v>67</v>
      </c>
    </row>
    <row r="22" spans="1:21" ht="28" x14ac:dyDescent="0.2">
      <c r="A22" s="5">
        <v>16</v>
      </c>
      <c r="B22" s="11" t="s">
        <v>36</v>
      </c>
      <c r="C22" s="3" t="s">
        <v>37</v>
      </c>
      <c r="D22" s="45">
        <v>0.2</v>
      </c>
      <c r="E22" s="4" t="s">
        <v>37</v>
      </c>
      <c r="F22" s="4">
        <v>3</v>
      </c>
      <c r="G22" s="16">
        <f t="shared" si="1"/>
        <v>644052.80000000005</v>
      </c>
      <c r="H22" s="16">
        <f t="shared" si="2"/>
        <v>19321584</v>
      </c>
      <c r="I22" s="16">
        <f t="shared" si="3"/>
        <v>5796475.2000000002</v>
      </c>
      <c r="J22" s="16">
        <v>35000</v>
      </c>
      <c r="K22" s="16">
        <f t="shared" si="4"/>
        <v>101438316000</v>
      </c>
      <c r="L22" s="16">
        <f t="shared" si="5"/>
        <v>202876632000</v>
      </c>
      <c r="M22" s="34"/>
      <c r="N22" s="39"/>
      <c r="O22" s="34"/>
      <c r="P22" s="34"/>
      <c r="Q22" s="34"/>
      <c r="R22" s="34"/>
      <c r="S22" s="34"/>
      <c r="T22" s="34"/>
    </row>
    <row r="23" spans="1:21" ht="14" x14ac:dyDescent="0.2">
      <c r="A23" s="2">
        <v>17</v>
      </c>
      <c r="B23" s="11" t="s">
        <v>38</v>
      </c>
      <c r="C23" s="3" t="s">
        <v>10</v>
      </c>
      <c r="D23" s="45">
        <v>6.6666666666666671E-3</v>
      </c>
      <c r="E23" s="4" t="s">
        <v>10</v>
      </c>
      <c r="F23" s="4">
        <f t="shared" si="0"/>
        <v>6.6666666666666675E-6</v>
      </c>
      <c r="G23" s="16">
        <f t="shared" si="1"/>
        <v>21468.426666666666</v>
      </c>
      <c r="H23" s="16">
        <f t="shared" si="2"/>
        <v>644052.80000000005</v>
      </c>
      <c r="I23" s="16">
        <f t="shared" si="3"/>
        <v>193215.84</v>
      </c>
      <c r="J23" s="16">
        <v>210000</v>
      </c>
      <c r="K23" s="16">
        <f t="shared" si="4"/>
        <v>20287663200</v>
      </c>
      <c r="L23" s="16">
        <f t="shared" si="5"/>
        <v>40575326400</v>
      </c>
      <c r="M23" s="34"/>
      <c r="N23" s="39"/>
      <c r="O23" s="34"/>
      <c r="P23" s="34"/>
      <c r="Q23" s="34"/>
      <c r="R23" s="34"/>
      <c r="S23" s="34"/>
      <c r="T23" s="34"/>
    </row>
    <row r="24" spans="1:21" ht="14" x14ac:dyDescent="0.2">
      <c r="A24" s="2">
        <v>18</v>
      </c>
      <c r="B24" s="50" t="s">
        <v>39</v>
      </c>
      <c r="C24" s="15" t="s">
        <v>68</v>
      </c>
      <c r="D24" s="46">
        <v>0.13333333333333333</v>
      </c>
      <c r="E24" s="36" t="s">
        <v>68</v>
      </c>
      <c r="F24" s="4">
        <v>2</v>
      </c>
      <c r="G24" s="16">
        <f t="shared" si="1"/>
        <v>429368.53333333333</v>
      </c>
      <c r="H24" s="16">
        <f t="shared" si="2"/>
        <v>12881056</v>
      </c>
      <c r="I24" s="16">
        <f t="shared" si="3"/>
        <v>3864316.8</v>
      </c>
      <c r="J24" s="16">
        <v>5000</v>
      </c>
      <c r="K24" s="16">
        <f t="shared" si="4"/>
        <v>9660792000</v>
      </c>
      <c r="L24" s="16">
        <f t="shared" si="5"/>
        <v>19321584000</v>
      </c>
      <c r="M24" s="34"/>
      <c r="N24" s="39"/>
      <c r="O24" s="34"/>
      <c r="P24" s="34"/>
      <c r="Q24" s="34"/>
      <c r="R24" s="34"/>
      <c r="S24" s="34"/>
      <c r="T24" s="34"/>
    </row>
    <row r="25" spans="1:21" ht="14" x14ac:dyDescent="0.2">
      <c r="A25" s="37"/>
      <c r="B25" s="1" t="s">
        <v>11</v>
      </c>
      <c r="C25" s="1"/>
      <c r="D25" s="1"/>
      <c r="E25" s="6"/>
      <c r="F25" s="6"/>
      <c r="G25" s="25"/>
      <c r="H25" s="25"/>
      <c r="I25" s="25"/>
      <c r="J25" s="25"/>
      <c r="K25" s="25">
        <f>SUM(K7:K24)</f>
        <v>1108020386460</v>
      </c>
      <c r="L25" s="25">
        <f>SUM(L7:L24)</f>
        <v>2216040772920</v>
      </c>
      <c r="M25" s="38"/>
      <c r="N25" s="44"/>
      <c r="O25" s="38"/>
      <c r="P25" s="38"/>
      <c r="Q25" s="38"/>
      <c r="R25" s="38"/>
      <c r="S25" s="38"/>
      <c r="T25" s="38"/>
    </row>
    <row r="26" spans="1:21" x14ac:dyDescent="0.2"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</row>
    <row r="27" spans="1:21" ht="14" x14ac:dyDescent="0.2">
      <c r="B27" s="49" t="s">
        <v>69</v>
      </c>
    </row>
    <row r="28" spans="1:21" s="49" customFormat="1" ht="67" customHeight="1" x14ac:dyDescent="0.2">
      <c r="B28" s="61" t="s">
        <v>77</v>
      </c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40"/>
      <c r="N28" s="40"/>
      <c r="O28" s="40"/>
      <c r="P28" s="40"/>
      <c r="Q28" s="40"/>
      <c r="R28" s="40"/>
      <c r="S28" s="40"/>
    </row>
    <row r="29" spans="1:21" x14ac:dyDescent="0.2">
      <c r="E29" s="71"/>
      <c r="F29" s="71"/>
      <c r="G29" s="71"/>
      <c r="H29" s="71"/>
      <c r="I29" s="71"/>
      <c r="J29" s="71"/>
      <c r="K29" s="71"/>
      <c r="L29" s="71"/>
      <c r="M29" s="71"/>
    </row>
    <row r="30" spans="1:21" ht="12.75" customHeight="1" x14ac:dyDescent="0.2"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</row>
    <row r="31" spans="1:21" ht="12.75" customHeight="1" x14ac:dyDescent="0.2">
      <c r="A31" s="37"/>
      <c r="B31" s="39"/>
      <c r="C31" s="39"/>
      <c r="D31" s="39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</row>
    <row r="32" spans="1:21" ht="12.75" customHeight="1" x14ac:dyDescent="0.2">
      <c r="A32" s="37"/>
      <c r="B32" s="39"/>
      <c r="C32" s="39"/>
      <c r="D32" s="39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</row>
    <row r="33" spans="1:15" x14ac:dyDescent="0.2">
      <c r="A33" s="37"/>
      <c r="B33" s="39"/>
      <c r="C33" s="39"/>
      <c r="D33" s="39"/>
      <c r="E33" s="41"/>
      <c r="F33" s="39"/>
      <c r="G33" s="39"/>
      <c r="H33" s="39"/>
      <c r="I33" s="39"/>
      <c r="J33" s="42"/>
      <c r="K33" s="42"/>
      <c r="L33" s="42"/>
      <c r="M33" s="42"/>
      <c r="N33" s="42"/>
      <c r="O33" s="43"/>
    </row>
    <row r="34" spans="1:15" x14ac:dyDescent="0.2">
      <c r="A34" s="37"/>
      <c r="B34" s="39"/>
      <c r="C34" s="39"/>
      <c r="D34" s="39"/>
      <c r="E34" s="41"/>
      <c r="F34" s="39"/>
      <c r="G34" s="39"/>
      <c r="H34" s="39"/>
      <c r="I34" s="39"/>
      <c r="J34" s="42"/>
      <c r="K34" s="42"/>
      <c r="L34" s="42"/>
      <c r="M34" s="42"/>
      <c r="N34" s="42"/>
      <c r="O34" s="43"/>
    </row>
    <row r="35" spans="1:15" x14ac:dyDescent="0.2">
      <c r="A35" s="37"/>
      <c r="B35" s="39"/>
      <c r="C35" s="39"/>
      <c r="D35" s="39"/>
      <c r="E35" s="41"/>
      <c r="F35" s="39"/>
      <c r="G35" s="39"/>
      <c r="H35" s="39"/>
      <c r="I35" s="39"/>
      <c r="J35" s="42"/>
      <c r="K35" s="42"/>
      <c r="L35" s="42"/>
      <c r="M35" s="42"/>
      <c r="N35" s="42"/>
      <c r="O35" s="43"/>
    </row>
    <row r="36" spans="1:15" x14ac:dyDescent="0.2">
      <c r="A36" s="37"/>
      <c r="B36" s="39"/>
      <c r="C36" s="39"/>
      <c r="D36" s="39"/>
      <c r="E36" s="41"/>
      <c r="F36" s="39"/>
      <c r="G36" s="39"/>
      <c r="H36" s="39"/>
      <c r="I36" s="39"/>
      <c r="J36" s="42"/>
      <c r="K36" s="42"/>
      <c r="L36" s="42"/>
      <c r="M36" s="42"/>
      <c r="N36" s="42"/>
      <c r="O36" s="43"/>
    </row>
    <row r="37" spans="1:15" x14ac:dyDescent="0.2">
      <c r="A37" s="37"/>
      <c r="B37" s="39"/>
      <c r="C37" s="39"/>
      <c r="D37" s="39"/>
      <c r="E37" s="41"/>
      <c r="F37" s="39"/>
      <c r="G37" s="39"/>
      <c r="H37" s="39"/>
      <c r="I37" s="39"/>
      <c r="J37" s="42"/>
      <c r="K37" s="42"/>
      <c r="L37" s="42"/>
      <c r="M37" s="42"/>
      <c r="N37" s="42"/>
      <c r="O37" s="43"/>
    </row>
    <row r="38" spans="1:15" x14ac:dyDescent="0.2">
      <c r="A38" s="37"/>
      <c r="B38" s="39"/>
      <c r="C38" s="39"/>
      <c r="D38" s="39"/>
      <c r="E38" s="41"/>
      <c r="F38" s="39"/>
      <c r="G38" s="39"/>
      <c r="H38" s="39"/>
      <c r="I38" s="39"/>
      <c r="J38" s="42"/>
      <c r="K38" s="42"/>
      <c r="L38" s="42"/>
      <c r="M38" s="42"/>
      <c r="N38" s="42"/>
      <c r="O38" s="43"/>
    </row>
    <row r="39" spans="1:15" x14ac:dyDescent="0.2">
      <c r="A39" s="37"/>
      <c r="B39" s="39"/>
      <c r="C39" s="39"/>
      <c r="D39" s="39"/>
      <c r="E39" s="41"/>
      <c r="F39" s="39"/>
      <c r="G39" s="39"/>
      <c r="H39" s="39"/>
      <c r="I39" s="39"/>
      <c r="J39" s="42"/>
      <c r="K39" s="42"/>
      <c r="L39" s="42"/>
      <c r="M39" s="42"/>
      <c r="N39" s="42"/>
      <c r="O39" s="43"/>
    </row>
    <row r="40" spans="1:15" x14ac:dyDescent="0.2">
      <c r="A40" s="37"/>
      <c r="B40" s="39"/>
      <c r="C40" s="39"/>
      <c r="D40" s="39"/>
      <c r="E40" s="41"/>
      <c r="F40" s="39"/>
      <c r="G40" s="39"/>
      <c r="H40" s="39"/>
      <c r="I40" s="39"/>
      <c r="J40" s="42"/>
      <c r="K40" s="42"/>
      <c r="L40" s="42"/>
      <c r="M40" s="42"/>
      <c r="N40" s="42"/>
      <c r="O40" s="43"/>
    </row>
    <row r="41" spans="1:15" x14ac:dyDescent="0.2">
      <c r="A41" s="37"/>
      <c r="B41" s="39"/>
      <c r="C41" s="39"/>
      <c r="D41" s="39"/>
      <c r="E41" s="41"/>
      <c r="F41" s="39"/>
      <c r="G41" s="39"/>
      <c r="H41" s="39"/>
      <c r="I41" s="39"/>
      <c r="J41" s="42"/>
      <c r="K41" s="42"/>
      <c r="L41" s="42"/>
      <c r="M41" s="42"/>
      <c r="N41" s="42"/>
      <c r="O41" s="43"/>
    </row>
    <row r="42" spans="1:15" x14ac:dyDescent="0.2">
      <c r="A42" s="37"/>
      <c r="B42" s="39"/>
      <c r="C42" s="39"/>
      <c r="D42" s="39"/>
      <c r="E42" s="41"/>
      <c r="F42" s="39"/>
      <c r="G42" s="39"/>
      <c r="H42" s="39"/>
      <c r="I42" s="39"/>
      <c r="J42" s="42"/>
      <c r="K42" s="42"/>
      <c r="L42" s="42"/>
      <c r="M42" s="42"/>
      <c r="N42" s="42"/>
      <c r="O42" s="43"/>
    </row>
    <row r="43" spans="1:15" x14ac:dyDescent="0.2">
      <c r="A43" s="37"/>
      <c r="B43" s="39"/>
      <c r="C43" s="39"/>
      <c r="D43" s="39"/>
      <c r="E43" s="41"/>
      <c r="F43" s="39"/>
      <c r="G43" s="39"/>
      <c r="H43" s="39"/>
      <c r="I43" s="39"/>
      <c r="J43" s="42"/>
      <c r="K43" s="42"/>
      <c r="L43" s="42"/>
      <c r="M43" s="42"/>
      <c r="N43" s="42"/>
      <c r="O43" s="43"/>
    </row>
    <row r="44" spans="1:15" x14ac:dyDescent="0.2">
      <c r="A44" s="37"/>
      <c r="B44" s="39"/>
      <c r="C44" s="39"/>
      <c r="D44" s="39"/>
      <c r="E44" s="41"/>
      <c r="F44" s="39"/>
      <c r="G44" s="39"/>
      <c r="H44" s="39"/>
      <c r="I44" s="39"/>
      <c r="J44" s="42"/>
      <c r="K44" s="42"/>
      <c r="L44" s="42"/>
      <c r="M44" s="42"/>
      <c r="N44" s="42"/>
      <c r="O44" s="43"/>
    </row>
    <row r="45" spans="1:15" x14ac:dyDescent="0.2">
      <c r="A45" s="37"/>
      <c r="B45" s="39"/>
      <c r="C45" s="39"/>
      <c r="D45" s="39"/>
      <c r="E45" s="41"/>
      <c r="F45" s="39"/>
      <c r="G45" s="39"/>
      <c r="H45" s="39"/>
      <c r="I45" s="39"/>
      <c r="J45" s="42"/>
      <c r="K45" s="42"/>
      <c r="L45" s="42"/>
      <c r="M45" s="42"/>
      <c r="N45" s="42"/>
      <c r="O45" s="43"/>
    </row>
    <row r="46" spans="1:15" x14ac:dyDescent="0.2">
      <c r="A46" s="37"/>
      <c r="B46" s="39"/>
      <c r="C46" s="39"/>
      <c r="D46" s="39"/>
      <c r="E46" s="41"/>
      <c r="F46" s="39"/>
      <c r="G46" s="39"/>
      <c r="H46" s="39"/>
      <c r="I46" s="39"/>
      <c r="J46" s="42"/>
      <c r="K46" s="42"/>
      <c r="L46" s="42"/>
      <c r="M46" s="42"/>
      <c r="N46" s="42"/>
      <c r="O46" s="43"/>
    </row>
    <row r="47" spans="1:15" x14ac:dyDescent="0.2">
      <c r="A47" s="37"/>
      <c r="B47" s="39"/>
      <c r="C47" s="39"/>
      <c r="D47" s="39"/>
      <c r="E47" s="41"/>
      <c r="F47" s="39"/>
      <c r="G47" s="39"/>
      <c r="H47" s="39"/>
      <c r="I47" s="39"/>
      <c r="J47" s="42"/>
      <c r="K47" s="42"/>
      <c r="L47" s="42"/>
      <c r="M47" s="42"/>
      <c r="N47" s="42"/>
      <c r="O47" s="43"/>
    </row>
  </sheetData>
  <mergeCells count="7">
    <mergeCell ref="E31:P31"/>
    <mergeCell ref="E32:P32"/>
    <mergeCell ref="B2:L2"/>
    <mergeCell ref="A3:S3"/>
    <mergeCell ref="B28:L28"/>
    <mergeCell ref="E29:M29"/>
    <mergeCell ref="E30:O30"/>
  </mergeCells>
  <pageMargins left="0" right="0" top="0" bottom="0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14ABD-0D15-5A4B-96AA-E8D8A94483D9}">
  <dimension ref="A1:L34"/>
  <sheetViews>
    <sheetView tabSelected="1" workbookViewId="0">
      <selection activeCell="P7" sqref="P7"/>
    </sheetView>
  </sheetViews>
  <sheetFormatPr baseColWidth="10" defaultColWidth="9.1640625" defaultRowHeight="14" x14ac:dyDescent="0.15"/>
  <cols>
    <col min="1" max="1" width="4.5" style="8" bestFit="1" customWidth="1"/>
    <col min="2" max="2" width="13" style="8" customWidth="1"/>
    <col min="3" max="4" width="9.1640625" style="8"/>
    <col min="5" max="5" width="10.33203125" style="8" customWidth="1"/>
    <col min="6" max="6" width="10.83203125" style="8" customWidth="1"/>
    <col min="7" max="7" width="10.33203125" style="8" customWidth="1"/>
    <col min="8" max="8" width="11.6640625" style="8" customWidth="1"/>
    <col min="9" max="9" width="11.1640625" style="8" customWidth="1"/>
    <col min="10" max="10" width="11" style="8" customWidth="1"/>
    <col min="11" max="16384" width="9.1640625" style="8"/>
  </cols>
  <sheetData>
    <row r="1" spans="1:12" ht="29" customHeight="1" x14ac:dyDescent="0.2">
      <c r="G1" s="60" t="s">
        <v>23</v>
      </c>
    </row>
    <row r="2" spans="1:12" ht="28" customHeight="1" x14ac:dyDescent="0.15">
      <c r="A2" s="76" t="s">
        <v>78</v>
      </c>
      <c r="B2" s="76"/>
      <c r="C2" s="76"/>
      <c r="D2" s="76"/>
      <c r="E2" s="76"/>
      <c r="F2" s="76"/>
      <c r="G2" s="76"/>
      <c r="H2" s="76"/>
    </row>
    <row r="3" spans="1:12" ht="49" customHeight="1" x14ac:dyDescent="0.15">
      <c r="A3" s="75" t="s">
        <v>79</v>
      </c>
      <c r="B3" s="75"/>
      <c r="C3" s="75"/>
      <c r="D3" s="75"/>
      <c r="E3" s="75"/>
      <c r="F3" s="75"/>
      <c r="G3" s="75"/>
      <c r="H3" s="75"/>
    </row>
    <row r="5" spans="1:12" ht="40" customHeight="1" x14ac:dyDescent="0.15">
      <c r="A5" s="65" t="s">
        <v>0</v>
      </c>
      <c r="B5" s="65" t="s">
        <v>1</v>
      </c>
      <c r="C5" s="65" t="s">
        <v>2</v>
      </c>
      <c r="D5" s="58" t="s">
        <v>83</v>
      </c>
      <c r="E5" s="62" t="s">
        <v>80</v>
      </c>
      <c r="F5" s="63"/>
      <c r="G5" s="62" t="s">
        <v>81</v>
      </c>
      <c r="H5" s="63"/>
      <c r="I5" s="62" t="s">
        <v>86</v>
      </c>
      <c r="J5" s="63"/>
      <c r="K5" s="62" t="s">
        <v>86</v>
      </c>
      <c r="L5" s="63"/>
    </row>
    <row r="6" spans="1:12" s="17" customFormat="1" ht="36" customHeight="1" x14ac:dyDescent="0.15">
      <c r="A6" s="66"/>
      <c r="B6" s="66"/>
      <c r="C6" s="66"/>
      <c r="D6" s="48"/>
      <c r="E6" s="1" t="s">
        <v>3</v>
      </c>
      <c r="F6" s="1" t="s">
        <v>13</v>
      </c>
      <c r="G6" s="1" t="s">
        <v>3</v>
      </c>
      <c r="H6" s="1" t="s">
        <v>13</v>
      </c>
      <c r="I6" s="1" t="s">
        <v>3</v>
      </c>
      <c r="J6" s="1" t="s">
        <v>13</v>
      </c>
      <c r="K6" s="1" t="s">
        <v>3</v>
      </c>
      <c r="L6" s="1" t="s">
        <v>13</v>
      </c>
    </row>
    <row r="7" spans="1:12" s="17" customFormat="1" ht="34" customHeight="1" x14ac:dyDescent="0.15">
      <c r="A7" s="48"/>
      <c r="B7" s="48"/>
      <c r="D7" s="48" t="s">
        <v>41</v>
      </c>
      <c r="E7" s="48" t="s">
        <v>42</v>
      </c>
      <c r="F7" s="48" t="s">
        <v>82</v>
      </c>
      <c r="G7" s="1" t="s">
        <v>84</v>
      </c>
      <c r="H7" s="1" t="s">
        <v>85</v>
      </c>
      <c r="I7" s="1" t="s">
        <v>88</v>
      </c>
      <c r="J7" s="1" t="s">
        <v>89</v>
      </c>
      <c r="K7" s="1" t="s">
        <v>90</v>
      </c>
      <c r="L7" s="1" t="s">
        <v>91</v>
      </c>
    </row>
    <row r="8" spans="1:12" ht="28" customHeight="1" x14ac:dyDescent="0.15">
      <c r="A8" s="2">
        <v>1</v>
      </c>
      <c r="B8" s="11" t="s">
        <v>4</v>
      </c>
      <c r="C8" s="51" t="s">
        <v>5</v>
      </c>
      <c r="D8" s="19">
        <v>15000</v>
      </c>
      <c r="E8" s="51"/>
      <c r="F8" s="19"/>
      <c r="G8" s="21"/>
      <c r="I8" s="21"/>
      <c r="J8" s="59"/>
      <c r="K8" s="21"/>
      <c r="L8" s="59"/>
    </row>
    <row r="9" spans="1:12" x14ac:dyDescent="0.15">
      <c r="A9" s="5">
        <v>2</v>
      </c>
      <c r="B9" s="52" t="s">
        <v>74</v>
      </c>
      <c r="C9" s="53" t="s">
        <v>5</v>
      </c>
      <c r="D9" s="19">
        <v>150000</v>
      </c>
      <c r="E9" s="53"/>
      <c r="F9" s="19"/>
      <c r="G9" s="21"/>
      <c r="H9" s="21"/>
      <c r="I9" s="21"/>
      <c r="J9" s="21"/>
      <c r="K9" s="21"/>
      <c r="L9" s="21"/>
    </row>
    <row r="10" spans="1:12" x14ac:dyDescent="0.15">
      <c r="A10" s="2">
        <v>3</v>
      </c>
      <c r="B10" s="52" t="s">
        <v>6</v>
      </c>
      <c r="C10" s="53" t="s">
        <v>5</v>
      </c>
      <c r="D10" s="19">
        <v>50000</v>
      </c>
      <c r="E10" s="53"/>
      <c r="F10" s="19"/>
      <c r="G10" s="21"/>
      <c r="H10" s="21"/>
      <c r="I10" s="21"/>
      <c r="J10" s="21"/>
      <c r="K10" s="21"/>
      <c r="L10" s="21"/>
    </row>
    <row r="11" spans="1:12" x14ac:dyDescent="0.15">
      <c r="A11" s="5">
        <v>4</v>
      </c>
      <c r="B11" s="52" t="s">
        <v>7</v>
      </c>
      <c r="C11" s="53" t="s">
        <v>8</v>
      </c>
      <c r="D11" s="19">
        <v>2500</v>
      </c>
      <c r="E11" s="53"/>
      <c r="F11" s="19"/>
      <c r="G11" s="21"/>
      <c r="H11" s="21"/>
      <c r="I11" s="21"/>
      <c r="J11" s="21"/>
      <c r="K11" s="21"/>
      <c r="L11" s="21"/>
    </row>
    <row r="12" spans="1:12" x14ac:dyDescent="0.15">
      <c r="A12" s="2">
        <v>5</v>
      </c>
      <c r="B12" s="52" t="s">
        <v>30</v>
      </c>
      <c r="C12" s="53" t="s">
        <v>5</v>
      </c>
      <c r="D12" s="19">
        <v>200000</v>
      </c>
      <c r="E12" s="53"/>
      <c r="F12" s="19"/>
      <c r="G12" s="21"/>
      <c r="H12" s="21"/>
      <c r="I12" s="21"/>
      <c r="J12" s="21"/>
      <c r="K12" s="21"/>
      <c r="L12" s="21"/>
    </row>
    <row r="13" spans="1:12" x14ac:dyDescent="0.15">
      <c r="A13" s="5">
        <v>6</v>
      </c>
      <c r="B13" s="52" t="s">
        <v>31</v>
      </c>
      <c r="C13" s="53" t="s">
        <v>5</v>
      </c>
      <c r="D13" s="19">
        <v>35000</v>
      </c>
      <c r="E13" s="53"/>
      <c r="F13" s="19"/>
      <c r="G13" s="21"/>
      <c r="H13" s="21"/>
      <c r="I13" s="21"/>
      <c r="J13" s="21"/>
      <c r="K13" s="21"/>
      <c r="L13" s="21"/>
    </row>
    <row r="14" spans="1:12" x14ac:dyDescent="0.15">
      <c r="A14" s="2">
        <v>7</v>
      </c>
      <c r="B14" s="52" t="s">
        <v>73</v>
      </c>
      <c r="C14" s="53" t="s">
        <v>32</v>
      </c>
      <c r="D14" s="19">
        <v>5000</v>
      </c>
      <c r="E14" s="53"/>
      <c r="F14" s="19"/>
      <c r="G14" s="21"/>
      <c r="H14" s="21"/>
      <c r="I14" s="21"/>
      <c r="J14" s="21"/>
      <c r="K14" s="21"/>
      <c r="L14" s="21"/>
    </row>
    <row r="15" spans="1:12" ht="56" x14ac:dyDescent="0.15">
      <c r="A15" s="5">
        <v>8</v>
      </c>
      <c r="B15" s="52" t="s">
        <v>76</v>
      </c>
      <c r="C15" s="53" t="s">
        <v>5</v>
      </c>
      <c r="D15" s="19">
        <v>100000</v>
      </c>
      <c r="E15" s="53"/>
      <c r="F15" s="19"/>
      <c r="G15" s="21"/>
      <c r="H15" s="21"/>
      <c r="I15" s="21"/>
      <c r="J15" s="21"/>
      <c r="K15" s="21"/>
      <c r="L15" s="21"/>
    </row>
    <row r="16" spans="1:12" ht="15" customHeight="1" x14ac:dyDescent="0.15">
      <c r="A16" s="2">
        <v>9</v>
      </c>
      <c r="B16" s="52" t="s">
        <v>33</v>
      </c>
      <c r="C16" s="53" t="s">
        <v>5</v>
      </c>
      <c r="D16" s="19">
        <v>5000</v>
      </c>
      <c r="E16" s="53"/>
      <c r="F16" s="19"/>
      <c r="G16" s="21"/>
      <c r="H16" s="21"/>
      <c r="I16" s="21"/>
      <c r="J16" s="21"/>
      <c r="K16" s="21"/>
      <c r="L16" s="21"/>
    </row>
    <row r="17" spans="1:12" x14ac:dyDescent="0.15">
      <c r="A17" s="5">
        <v>10</v>
      </c>
      <c r="B17" s="52" t="s">
        <v>20</v>
      </c>
      <c r="C17" s="53" t="s">
        <v>5</v>
      </c>
      <c r="D17" s="19">
        <v>22000</v>
      </c>
      <c r="E17" s="53"/>
      <c r="F17" s="19"/>
      <c r="G17" s="21"/>
      <c r="H17" s="21"/>
      <c r="I17" s="21"/>
      <c r="J17" s="21"/>
      <c r="K17" s="21"/>
      <c r="L17" s="21"/>
    </row>
    <row r="18" spans="1:12" ht="28" x14ac:dyDescent="0.15">
      <c r="A18" s="2">
        <v>11</v>
      </c>
      <c r="B18" s="52" t="s">
        <v>34</v>
      </c>
      <c r="C18" s="53" t="s">
        <v>5</v>
      </c>
      <c r="D18" s="19">
        <v>70000</v>
      </c>
      <c r="E18" s="53"/>
      <c r="F18" s="19"/>
      <c r="G18" s="21"/>
      <c r="H18" s="21"/>
      <c r="I18" s="21"/>
      <c r="J18" s="21"/>
      <c r="K18" s="21"/>
      <c r="L18" s="21"/>
    </row>
    <row r="19" spans="1:12" x14ac:dyDescent="0.15">
      <c r="A19" s="5">
        <v>12</v>
      </c>
      <c r="B19" s="52" t="s">
        <v>9</v>
      </c>
      <c r="C19" s="53" t="s">
        <v>10</v>
      </c>
      <c r="D19" s="19">
        <v>32000</v>
      </c>
      <c r="E19" s="53"/>
      <c r="F19" s="19"/>
      <c r="G19" s="21"/>
      <c r="H19" s="21"/>
      <c r="I19" s="21"/>
      <c r="J19" s="21"/>
      <c r="K19" s="21"/>
      <c r="L19" s="21"/>
    </row>
    <row r="20" spans="1:12" x14ac:dyDescent="0.15">
      <c r="A20" s="2">
        <v>13</v>
      </c>
      <c r="B20" s="52" t="s">
        <v>18</v>
      </c>
      <c r="C20" s="53" t="s">
        <v>10</v>
      </c>
      <c r="D20" s="19">
        <v>70000</v>
      </c>
      <c r="E20" s="53"/>
      <c r="F20" s="19"/>
      <c r="G20" s="21"/>
      <c r="H20" s="21"/>
      <c r="I20" s="21"/>
      <c r="J20" s="21"/>
      <c r="K20" s="21"/>
      <c r="L20" s="21"/>
    </row>
    <row r="21" spans="1:12" x14ac:dyDescent="0.15">
      <c r="A21" s="5">
        <v>14</v>
      </c>
      <c r="B21" s="52" t="s">
        <v>19</v>
      </c>
      <c r="C21" s="53" t="s">
        <v>10</v>
      </c>
      <c r="D21" s="19">
        <v>28000</v>
      </c>
      <c r="E21" s="53"/>
      <c r="F21" s="19"/>
      <c r="G21" s="21"/>
      <c r="H21" s="21"/>
      <c r="I21" s="21"/>
      <c r="J21" s="21"/>
      <c r="K21" s="21"/>
      <c r="L21" s="21"/>
    </row>
    <row r="22" spans="1:12" x14ac:dyDescent="0.15">
      <c r="A22" s="2">
        <v>15</v>
      </c>
      <c r="B22" s="52" t="s">
        <v>35</v>
      </c>
      <c r="C22" s="53" t="s">
        <v>10</v>
      </c>
      <c r="D22" s="19">
        <v>10000</v>
      </c>
      <c r="E22" s="53"/>
      <c r="F22" s="19"/>
      <c r="G22" s="21"/>
      <c r="H22" s="21"/>
      <c r="I22" s="21"/>
      <c r="J22" s="21"/>
      <c r="K22" s="21"/>
      <c r="L22" s="21"/>
    </row>
    <row r="23" spans="1:12" ht="28" x14ac:dyDescent="0.15">
      <c r="A23" s="5">
        <v>16</v>
      </c>
      <c r="B23" s="52" t="s">
        <v>36</v>
      </c>
      <c r="C23" s="53" t="s">
        <v>37</v>
      </c>
      <c r="D23" s="19">
        <v>35000</v>
      </c>
      <c r="E23" s="53"/>
      <c r="F23" s="19"/>
      <c r="G23" s="21"/>
      <c r="H23" s="21"/>
      <c r="I23" s="21"/>
      <c r="J23" s="21"/>
      <c r="K23" s="21"/>
      <c r="L23" s="21"/>
    </row>
    <row r="24" spans="1:12" x14ac:dyDescent="0.15">
      <c r="A24" s="2">
        <v>17</v>
      </c>
      <c r="B24" s="52" t="s">
        <v>38</v>
      </c>
      <c r="C24" s="53" t="s">
        <v>10</v>
      </c>
      <c r="D24" s="19">
        <v>210000</v>
      </c>
      <c r="E24" s="53"/>
      <c r="F24" s="19"/>
      <c r="G24" s="21"/>
      <c r="H24" s="21"/>
      <c r="I24" s="21"/>
      <c r="J24" s="21"/>
      <c r="K24" s="21"/>
      <c r="L24" s="21"/>
    </row>
    <row r="25" spans="1:12" x14ac:dyDescent="0.15">
      <c r="A25" s="5">
        <v>18</v>
      </c>
      <c r="B25" s="54" t="s">
        <v>39</v>
      </c>
      <c r="C25" s="55" t="s">
        <v>68</v>
      </c>
      <c r="D25" s="19">
        <v>5000</v>
      </c>
      <c r="E25" s="55"/>
      <c r="F25" s="19"/>
      <c r="G25" s="21"/>
      <c r="H25" s="21"/>
      <c r="I25" s="21"/>
      <c r="J25" s="21"/>
      <c r="K25" s="21"/>
      <c r="L25" s="21"/>
    </row>
    <row r="26" spans="1:12" x14ac:dyDescent="0.15">
      <c r="A26" s="2">
        <v>19</v>
      </c>
      <c r="B26" s="50" t="s">
        <v>24</v>
      </c>
      <c r="C26" s="15" t="s">
        <v>5</v>
      </c>
      <c r="D26" s="19">
        <v>50000</v>
      </c>
      <c r="E26" s="15"/>
      <c r="F26" s="19"/>
      <c r="G26" s="21"/>
      <c r="H26" s="21"/>
      <c r="I26" s="21"/>
      <c r="J26" s="21"/>
      <c r="K26" s="21"/>
      <c r="L26" s="21"/>
    </row>
    <row r="27" spans="1:12" x14ac:dyDescent="0.15">
      <c r="A27" s="5">
        <v>20</v>
      </c>
      <c r="B27" s="11" t="s">
        <v>14</v>
      </c>
      <c r="C27" s="3" t="s">
        <v>15</v>
      </c>
      <c r="D27" s="3">
        <v>22000</v>
      </c>
      <c r="E27" s="3"/>
      <c r="F27" s="3"/>
      <c r="G27" s="21"/>
      <c r="H27" s="21"/>
      <c r="I27" s="21"/>
      <c r="J27" s="21"/>
      <c r="K27" s="21"/>
      <c r="L27" s="21"/>
    </row>
    <row r="28" spans="1:12" ht="28" x14ac:dyDescent="0.15">
      <c r="A28" s="77"/>
      <c r="B28" s="78" t="s">
        <v>92</v>
      </c>
      <c r="C28" s="3"/>
      <c r="D28" s="3"/>
      <c r="E28" s="3"/>
      <c r="F28" s="3"/>
      <c r="G28" s="21"/>
      <c r="H28" s="21"/>
      <c r="I28" s="21"/>
      <c r="J28" s="21"/>
      <c r="K28" s="21"/>
      <c r="L28" s="21"/>
    </row>
    <row r="29" spans="1:12" x14ac:dyDescent="0.15">
      <c r="A29" s="62" t="s">
        <v>11</v>
      </c>
      <c r="B29" s="63"/>
      <c r="C29" s="1"/>
      <c r="D29" s="25"/>
      <c r="E29" s="1">
        <f>SUM(E8:E27)</f>
        <v>0</v>
      </c>
      <c r="F29" s="1">
        <f t="shared" ref="F29:H29" si="0">SUM(F8:F27)</f>
        <v>0</v>
      </c>
      <c r="G29" s="1">
        <f>SUM(G8:G27)</f>
        <v>0</v>
      </c>
      <c r="H29" s="1">
        <f t="shared" si="0"/>
        <v>0</v>
      </c>
      <c r="I29" s="1">
        <f>SUM(I8:I27)</f>
        <v>0</v>
      </c>
      <c r="J29" s="1">
        <f t="shared" ref="J29" si="1">SUM(J8:J27)</f>
        <v>0</v>
      </c>
      <c r="K29" s="1">
        <f>SUM(K8:K27)</f>
        <v>0</v>
      </c>
      <c r="L29" s="1">
        <f t="shared" ref="L29" si="2">SUM(L8:L27)</f>
        <v>0</v>
      </c>
    </row>
    <row r="30" spans="1:12" hidden="1" x14ac:dyDescent="0.15">
      <c r="H30" s="8">
        <v>3220264</v>
      </c>
    </row>
    <row r="33" spans="1:10" ht="26.25" customHeight="1" x14ac:dyDescent="0.15">
      <c r="A33" s="70" t="s">
        <v>16</v>
      </c>
      <c r="B33" s="70"/>
      <c r="C33" s="70"/>
      <c r="D33" s="70"/>
      <c r="E33" s="70"/>
      <c r="F33" s="70"/>
      <c r="G33" s="70"/>
      <c r="H33" s="70"/>
    </row>
    <row r="34" spans="1:10" ht="81" customHeight="1" x14ac:dyDescent="0.15">
      <c r="H34" s="79" t="s">
        <v>93</v>
      </c>
      <c r="I34" s="79"/>
      <c r="J34" s="79"/>
    </row>
  </sheetData>
  <mergeCells count="12">
    <mergeCell ref="H34:J34"/>
    <mergeCell ref="K5:L5"/>
    <mergeCell ref="A2:H2"/>
    <mergeCell ref="A5:A6"/>
    <mergeCell ref="B5:B6"/>
    <mergeCell ref="C5:C6"/>
    <mergeCell ref="G5:H5"/>
    <mergeCell ref="A29:B29"/>
    <mergeCell ref="A33:H33"/>
    <mergeCell ref="A3:H3"/>
    <mergeCell ref="E5:F5"/>
    <mergeCell ref="I5:J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F4B66B-CE11-4130-9A4B-9FA4AEF68262}"/>
</file>

<file path=customXml/itemProps2.xml><?xml version="1.0" encoding="utf-8"?>
<ds:datastoreItem xmlns:ds="http://schemas.openxmlformats.org/officeDocument/2006/customXml" ds:itemID="{EF614B02-CADF-4045-918E-BDE6E40A87BB}"/>
</file>

<file path=customXml/itemProps3.xml><?xml version="1.0" encoding="utf-8"?>
<ds:datastoreItem xmlns:ds="http://schemas.openxmlformats.org/officeDocument/2006/customXml" ds:itemID="{C5AF6C82-30B4-4F81-8CB3-11BEC87EBF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Nhu cầu BOG</vt:lpstr>
      <vt:lpstr>Nhu cầu Tết</vt:lpstr>
      <vt:lpstr>Nhu cầu dự trữ mùa dịch</vt:lpstr>
      <vt:lpstr>PHỤ LỤC 2-DOANH NGHIỆP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Dang Thi Dung</dc:creator>
  <cp:lastModifiedBy>Microsoft Office User</cp:lastModifiedBy>
  <dcterms:created xsi:type="dcterms:W3CDTF">2020-06-11T08:24:40Z</dcterms:created>
  <dcterms:modified xsi:type="dcterms:W3CDTF">2021-11-07T08:52:59Z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