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firstSheet="7" activeTab="7"/>
  </bookViews>
  <sheets>
    <sheet name="00000000" sheetId="1" state="veryHidden" r:id="rId1"/>
    <sheet name="10000000" sheetId="2" state="veryHidden" r:id="rId2"/>
    <sheet name="20000000" sheetId="3" state="veryHidden" r:id="rId3"/>
    <sheet name="30000000" sheetId="4" state="veryHidden" r:id="rId4"/>
    <sheet name="40000000" sheetId="5" state="veryHidden" r:id="rId5"/>
    <sheet name="50000000" sheetId="6" state="veryHidden" r:id="rId6"/>
    <sheet name="60000000" sheetId="7" state="veryHidden" r:id="rId7"/>
    <sheet name="xk-t9-2015 bc" sheetId="8" r:id="rId8"/>
    <sheet name="Sheet1" sheetId="9" r:id="rId9"/>
  </sheets>
  <definedNames>
    <definedName name="_Fill" hidden="1">#REF!</definedName>
    <definedName name="nhan">#REF!</definedName>
    <definedName name="_xlnm.Print_Titles" localSheetId="7">'xk-t9-2015 bc'!$8:$13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<sst xmlns="http://schemas.openxmlformats.org/spreadsheetml/2006/main" count="163" uniqueCount="102">
  <si>
    <t>A</t>
  </si>
  <si>
    <t>B</t>
  </si>
  <si>
    <t>C</t>
  </si>
  <si>
    <t>1000 USD</t>
  </si>
  <si>
    <t>Lượng</t>
  </si>
  <si>
    <t>Trị giá (1000 USD)</t>
  </si>
  <si>
    <t xml:space="preserve"> I.Phân theo loại hình kinh tế</t>
  </si>
  <si>
    <t>1.Kinh tế nhà nước</t>
  </si>
  <si>
    <t>2.Kinh tế tập thể</t>
  </si>
  <si>
    <t>Tấn</t>
  </si>
  <si>
    <t>Người lập biểu</t>
  </si>
  <si>
    <t>XUẤT KHẨU HÀNG HÓA</t>
  </si>
  <si>
    <t>PHÓ CỤC TRƯỞNG</t>
  </si>
  <si>
    <t>Biểu số: 007/BCC- TMDV</t>
  </si>
  <si>
    <t>Ban hành theo Thông tư</t>
  </si>
  <si>
    <t>số 08/2012/TT-BKHĐT</t>
  </si>
  <si>
    <t>ngày 7/11/2012 của Bộ trưởng</t>
  </si>
  <si>
    <t>Bộ Kế hoạch và Đầu tư</t>
  </si>
  <si>
    <t>TỔNG GIÁ TRỊ</t>
  </si>
  <si>
    <t>01</t>
  </si>
  <si>
    <t>02</t>
  </si>
  <si>
    <t>03</t>
  </si>
  <si>
    <t>05</t>
  </si>
  <si>
    <t>06</t>
  </si>
  <si>
    <t>''</t>
  </si>
  <si>
    <t>II. Nhóm/Mặt hàng chủ yếu</t>
  </si>
  <si>
    <t>07</t>
  </si>
  <si>
    <t>09</t>
  </si>
  <si>
    <t>10</t>
  </si>
  <si>
    <t>12</t>
  </si>
  <si>
    <t>20</t>
  </si>
  <si>
    <t>23</t>
  </si>
  <si>
    <t>24</t>
  </si>
  <si>
    <t>25</t>
  </si>
  <si>
    <t>27</t>
  </si>
  <si>
    <t>30</t>
  </si>
  <si>
    <t>32</t>
  </si>
  <si>
    <t>34</t>
  </si>
  <si>
    <t>35</t>
  </si>
  <si>
    <t>1. Hàng thủy sản</t>
  </si>
  <si>
    <t>36</t>
  </si>
  <si>
    <t>37</t>
  </si>
  <si>
    <t>40</t>
  </si>
  <si>
    <t>41</t>
  </si>
  <si>
    <t>43</t>
  </si>
  <si>
    <t>46</t>
  </si>
  <si>
    <t>47</t>
  </si>
  <si>
    <t>48</t>
  </si>
  <si>
    <t>49</t>
  </si>
  <si>
    <t>Đặng Thị Hiền</t>
  </si>
  <si>
    <t>5. Hóa chất</t>
  </si>
  <si>
    <t>KT.CỤC TRƯỞNG</t>
  </si>
  <si>
    <t>3.Kinh tế tư nhân</t>
  </si>
  <si>
    <t>4.Kinh tế có vốn ĐTNN</t>
  </si>
  <si>
    <t>2. Hạt điều</t>
  </si>
  <si>
    <t>3. Cà phê</t>
  </si>
  <si>
    <t>4. Hạt tiêu</t>
  </si>
  <si>
    <t>6. Chất dẻo nguyên liệu</t>
  </si>
  <si>
    <t>7. Sản phẩm từ chất dẻo</t>
  </si>
  <si>
    <t>8. Cao su</t>
  </si>
  <si>
    <t>9. Túi xách, ví, vali, mũ và ô dù</t>
  </si>
  <si>
    <t>10. Sản phẩm gỗ</t>
  </si>
  <si>
    <t>11. Xơ, sợi dệt các loại</t>
  </si>
  <si>
    <t>12. Hàng dệt, may</t>
  </si>
  <si>
    <t>13. Giày, dép các loại</t>
  </si>
  <si>
    <t>14. Nguyên phụ liệu dệt may, da giày</t>
  </si>
  <si>
    <t>15. Sản phẩm gốm, sứ</t>
  </si>
  <si>
    <t>16. Sắt, thép</t>
  </si>
  <si>
    <t>17. Sản phẩm từ sắt, thép</t>
  </si>
  <si>
    <t>20. Dây điện và dây cáp điện</t>
  </si>
  <si>
    <t>21. Phương tiện vận tải và 
phụ tùng</t>
  </si>
  <si>
    <t>22. Hàng hóa khác</t>
  </si>
  <si>
    <t>Người kiểm tra</t>
  </si>
  <si>
    <t>Thực hiện 
tháng 04/2015</t>
  </si>
  <si>
    <t>Cộng dồn 4 tháng năm 2015</t>
  </si>
  <si>
    <t>Đơn vị 
tính</t>
  </si>
  <si>
    <t>Mã
 số</t>
  </si>
  <si>
    <t>19. Máy móc thiết bị và dụng cụ phụ tùng</t>
  </si>
  <si>
    <t>18. Máy vi tính, sản phẩm điện tử và linh kiện</t>
  </si>
  <si>
    <t>Trần Xuân Hà</t>
  </si>
  <si>
    <t>Trị giá
 (1000 USD)</t>
  </si>
  <si>
    <t>Thực hiện 
tháng 05/2015</t>
  </si>
  <si>
    <t>Cộng dồn 5 tháng năm 2015</t>
  </si>
  <si>
    <t>Thực hiện 
tháng 06/2015</t>
  </si>
  <si>
    <t>Cộng dồn 6 tháng năm 2015</t>
  </si>
  <si>
    <t>Trịnh Thị Phương Thúy</t>
  </si>
  <si>
    <t>Thực hiện 
tháng 07/2015</t>
  </si>
  <si>
    <t>Cộng dồn 7 tháng năm 2015</t>
  </si>
  <si>
    <t>Thực hiện 
tháng 08/2015</t>
  </si>
  <si>
    <t>Cộng dồn 8 tháng năm 2015</t>
  </si>
  <si>
    <t>Dự ước
tháng 09/2015</t>
  </si>
  <si>
    <t>Dự ước 9 tháng năm 2015</t>
  </si>
  <si>
    <t>Dự ước năm 2015</t>
  </si>
  <si>
    <t>Dự ước 9 tháng 2015 so với cùng kỳ (%)</t>
  </si>
  <si>
    <t>Dự ước năm 2015 so với năm 2014(%)</t>
  </si>
  <si>
    <t>Tháng 09 năm 2015</t>
  </si>
  <si>
    <t>Thực hiện
9 tháng 2014</t>
  </si>
  <si>
    <t>Năm 2014</t>
  </si>
  <si>
    <t>Tháng 9/2015 so 
tháng 8/2015</t>
  </si>
  <si>
    <t xml:space="preserve">Số:362/BC - CTK </t>
  </si>
  <si>
    <t>Đồng Nai, Ngày 16 tháng  09 năm 2015</t>
  </si>
  <si>
    <t>(Đã ký)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</si>
</sst>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80" formatCode="#,##0.0"/>
    <numFmt numFmtId="183" formatCode="_(* #,##0.0_);_(* \(#,##0.0\);_(* &quot;-&quot;??_);_(@_)"/>
    <numFmt numFmtId="184" formatCode="_(* #,##0_);_(* \(#,##0\);_(* &quot;-&quot;??_);_(@_)"/>
    <numFmt numFmtId="213" formatCode="&quot;\&quot;#,##0;[Red]&quot;\&quot;\-#,##0"/>
    <numFmt numFmtId="214" formatCode="&quot;\&quot;#,##0.00;[Red]&quot;\&quot;\-#,##0.00"/>
    <numFmt numFmtId="215" formatCode="\$#,##0\ ;\(\$#,##0\)"/>
    <numFmt numFmtId="216" formatCode="&quot;\&quot;#,##0;[Red]&quot;\&quot;&quot;\&quot;\-#,##0"/>
    <numFmt numFmtId="217" formatCode="&quot;\&quot;#,##0.00;[Red]&quot;\&quot;&quot;\&quot;&quot;\&quot;&quot;\&quot;&quot;\&quot;&quot;\&quot;\-#,##0.00"/>
  </numFmts>
  <fonts count="55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times new roman"/>
      <family val="2"/>
    </font>
    <font>
      <sz val="10"/>
      <name val="VN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3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4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9" fillId="0" borderId="0">
      <alignment/>
      <protection/>
    </xf>
  </cellStyleXfs>
  <cellXfs count="109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3" fontId="12" fillId="32" borderId="0" xfId="0" applyNumberFormat="1" applyFont="1" applyFill="1" applyAlignment="1">
      <alignment horizontal="left" vertical="center"/>
    </xf>
    <xf numFmtId="3" fontId="12" fillId="32" borderId="10" xfId="0" applyNumberFormat="1" applyFont="1" applyFill="1" applyBorder="1" applyAlignment="1">
      <alignment horizontal="center" vertical="center"/>
    </xf>
    <xf numFmtId="3" fontId="12" fillId="32" borderId="11" xfId="43" applyNumberFormat="1" applyFont="1" applyFill="1" applyBorder="1" applyAlignment="1">
      <alignment horizontal="right" vertical="center"/>
    </xf>
    <xf numFmtId="3" fontId="14" fillId="32" borderId="0" xfId="0" applyNumberFormat="1" applyFont="1" applyFill="1" applyAlignment="1">
      <alignment horizontal="center"/>
    </xf>
    <xf numFmtId="3" fontId="14" fillId="32" borderId="0" xfId="0" applyNumberFormat="1" applyFont="1" applyFill="1" applyAlignment="1">
      <alignment/>
    </xf>
    <xf numFmtId="3" fontId="15" fillId="32" borderId="0" xfId="0" applyNumberFormat="1" applyFont="1" applyFill="1" applyAlignment="1">
      <alignment/>
    </xf>
    <xf numFmtId="3" fontId="15" fillId="32" borderId="0" xfId="0" applyNumberFormat="1" applyFont="1" applyFill="1" applyAlignment="1">
      <alignment horizontal="right"/>
    </xf>
    <xf numFmtId="3" fontId="15" fillId="32" borderId="0" xfId="0" applyNumberFormat="1" applyFont="1" applyFill="1" applyAlignment="1">
      <alignment horizontal="right" vertical="center"/>
    </xf>
    <xf numFmtId="3" fontId="14" fillId="32" borderId="0" xfId="0" applyNumberFormat="1" applyFont="1" applyFill="1" applyAlignment="1">
      <alignment horizontal="right"/>
    </xf>
    <xf numFmtId="3" fontId="15" fillId="32" borderId="0" xfId="0" applyNumberFormat="1" applyFont="1" applyFill="1" applyAlignment="1">
      <alignment/>
    </xf>
    <xf numFmtId="3" fontId="13" fillId="32" borderId="0" xfId="0" applyNumberFormat="1" applyFont="1" applyFill="1" applyAlignment="1">
      <alignment horizontal="right"/>
    </xf>
    <xf numFmtId="3" fontId="13" fillId="32" borderId="0" xfId="0" applyNumberFormat="1" applyFont="1" applyFill="1" applyAlignment="1">
      <alignment/>
    </xf>
    <xf numFmtId="3" fontId="12" fillId="32" borderId="0" xfId="0" applyNumberFormat="1" applyFont="1" applyFill="1" applyAlignment="1">
      <alignment horizontal="right"/>
    </xf>
    <xf numFmtId="3" fontId="12" fillId="32" borderId="0" xfId="0" applyNumberFormat="1" applyFont="1" applyFill="1" applyAlignment="1">
      <alignment/>
    </xf>
    <xf numFmtId="3" fontId="12" fillId="32" borderId="0" xfId="0" applyNumberFormat="1" applyFont="1" applyFill="1" applyAlignment="1">
      <alignment horizontal="center" vertical="center"/>
    </xf>
    <xf numFmtId="3" fontId="10" fillId="32" borderId="0" xfId="0" applyNumberFormat="1" applyFont="1" applyFill="1" applyAlignment="1">
      <alignment vertical="center"/>
    </xf>
    <xf numFmtId="3" fontId="10" fillId="32" borderId="0" xfId="0" applyNumberFormat="1" applyFont="1" applyFill="1" applyAlignment="1">
      <alignment/>
    </xf>
    <xf numFmtId="3" fontId="16" fillId="32" borderId="0" xfId="0" applyNumberFormat="1" applyFont="1" applyFill="1" applyAlignment="1">
      <alignment horizontal="center" vertical="center"/>
    </xf>
    <xf numFmtId="3" fontId="17" fillId="32" borderId="0" xfId="0" applyNumberFormat="1" applyFont="1" applyFill="1" applyAlignment="1">
      <alignment horizontal="right"/>
    </xf>
    <xf numFmtId="3" fontId="18" fillId="32" borderId="11" xfId="43" applyNumberFormat="1" applyFont="1" applyFill="1" applyBorder="1" applyAlignment="1">
      <alignment horizontal="right" vertical="center"/>
    </xf>
    <xf numFmtId="3" fontId="18" fillId="32" borderId="12" xfId="0" applyNumberFormat="1" applyFont="1" applyFill="1" applyBorder="1" applyAlignment="1">
      <alignment horizontal="right" vertical="center"/>
    </xf>
    <xf numFmtId="3" fontId="17" fillId="32" borderId="12" xfId="0" applyNumberFormat="1" applyFont="1" applyFill="1" applyBorder="1" applyAlignment="1">
      <alignment horizontal="right" vertical="center"/>
    </xf>
    <xf numFmtId="3" fontId="17" fillId="32" borderId="0" xfId="0" applyNumberFormat="1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Alignment="1">
      <alignment horizontal="right"/>
    </xf>
    <xf numFmtId="183" fontId="17" fillId="32" borderId="12" xfId="43" applyNumberFormat="1" applyFont="1" applyFill="1" applyBorder="1" applyAlignment="1">
      <alignment horizontal="right" vertical="center"/>
    </xf>
    <xf numFmtId="171" fontId="13" fillId="32" borderId="0" xfId="43" applyFont="1" applyFill="1" applyAlignment="1">
      <alignment/>
    </xf>
    <xf numFmtId="3" fontId="14" fillId="32" borderId="0" xfId="0" applyNumberFormat="1" applyFont="1" applyFill="1" applyBorder="1" applyAlignment="1">
      <alignment horizontal="right"/>
    </xf>
    <xf numFmtId="183" fontId="18" fillId="32" borderId="13" xfId="43" applyNumberFormat="1" applyFont="1" applyFill="1" applyBorder="1" applyAlignment="1">
      <alignment horizontal="right" vertical="center"/>
    </xf>
    <xf numFmtId="3" fontId="13" fillId="32" borderId="14" xfId="43" applyNumberFormat="1" applyFont="1" applyFill="1" applyBorder="1" applyAlignment="1">
      <alignment horizontal="right" vertical="center"/>
    </xf>
    <xf numFmtId="184" fontId="19" fillId="32" borderId="14" xfId="43" applyNumberFormat="1" applyFont="1" applyFill="1" applyBorder="1" applyAlignment="1">
      <alignment/>
    </xf>
    <xf numFmtId="3" fontId="13" fillId="32" borderId="14" xfId="0" applyNumberFormat="1" applyFont="1" applyFill="1" applyBorder="1" applyAlignment="1">
      <alignment horizontal="right" vertical="center"/>
    </xf>
    <xf numFmtId="3" fontId="12" fillId="32" borderId="14" xfId="0" applyNumberFormat="1" applyFont="1" applyFill="1" applyBorder="1" applyAlignment="1">
      <alignment horizontal="right" vertical="center"/>
    </xf>
    <xf numFmtId="171" fontId="17" fillId="32" borderId="14" xfId="43" applyFont="1" applyFill="1" applyBorder="1" applyAlignment="1">
      <alignment horizontal="right" vertical="center"/>
    </xf>
    <xf numFmtId="3" fontId="17" fillId="32" borderId="15" xfId="0" applyNumberFormat="1" applyFont="1" applyFill="1" applyBorder="1" applyAlignment="1">
      <alignment horizontal="right" vertical="center"/>
    </xf>
    <xf numFmtId="3" fontId="17" fillId="32" borderId="14" xfId="43" applyNumberFormat="1" applyFont="1" applyFill="1" applyBorder="1" applyAlignment="1">
      <alignment horizontal="right" vertical="center"/>
    </xf>
    <xf numFmtId="184" fontId="54" fillId="32" borderId="14" xfId="43" applyNumberFormat="1" applyFont="1" applyFill="1" applyBorder="1" applyAlignment="1">
      <alignment vertical="center"/>
    </xf>
    <xf numFmtId="3" fontId="18" fillId="32" borderId="14" xfId="0" applyNumberFormat="1" applyFont="1" applyFill="1" applyBorder="1" applyAlignment="1">
      <alignment horizontal="right" vertical="center"/>
    </xf>
    <xf numFmtId="3" fontId="18" fillId="32" borderId="16" xfId="0" applyNumberFormat="1" applyFont="1" applyFill="1" applyBorder="1" applyAlignment="1">
      <alignment horizontal="right" vertical="center"/>
    </xf>
    <xf numFmtId="3" fontId="15" fillId="32" borderId="0" xfId="0" applyNumberFormat="1" applyFont="1" applyFill="1" applyAlignment="1">
      <alignment horizontal="center"/>
    </xf>
    <xf numFmtId="3" fontId="12" fillId="32" borderId="10" xfId="43" applyNumberFormat="1" applyFont="1" applyFill="1" applyBorder="1" applyAlignment="1">
      <alignment horizontal="center" vertical="center"/>
    </xf>
    <xf numFmtId="180" fontId="18" fillId="32" borderId="12" xfId="0" applyNumberFormat="1" applyFont="1" applyFill="1" applyBorder="1" applyAlignment="1">
      <alignment horizontal="right" vertical="center"/>
    </xf>
    <xf numFmtId="180" fontId="17" fillId="32" borderId="12" xfId="0" applyNumberFormat="1" applyFont="1" applyFill="1" applyBorder="1" applyAlignment="1">
      <alignment horizontal="right" vertical="center"/>
    </xf>
    <xf numFmtId="3" fontId="18" fillId="32" borderId="0" xfId="0" applyNumberFormat="1" applyFont="1" applyFill="1" applyAlignment="1">
      <alignment vertical="center"/>
    </xf>
    <xf numFmtId="3" fontId="18" fillId="32" borderId="10" xfId="0" applyNumberFormat="1" applyFont="1" applyFill="1" applyBorder="1" applyAlignment="1">
      <alignment horizontal="center" vertical="center"/>
    </xf>
    <xf numFmtId="3" fontId="18" fillId="32" borderId="0" xfId="0" applyNumberFormat="1" applyFont="1" applyFill="1" applyAlignment="1">
      <alignment horizontal="center"/>
    </xf>
    <xf numFmtId="3" fontId="15" fillId="32" borderId="17" xfId="0" applyNumberFormat="1" applyFont="1" applyFill="1" applyBorder="1" applyAlignment="1">
      <alignment/>
    </xf>
    <xf numFmtId="184" fontId="17" fillId="32" borderId="14" xfId="43" applyNumberFormat="1" applyFont="1" applyFill="1" applyBorder="1" applyAlignment="1">
      <alignment/>
    </xf>
    <xf numFmtId="184" fontId="13" fillId="32" borderId="14" xfId="43" applyNumberFormat="1" applyFont="1" applyFill="1" applyBorder="1" applyAlignment="1">
      <alignment/>
    </xf>
    <xf numFmtId="3" fontId="24" fillId="32" borderId="0" xfId="0" applyNumberFormat="1" applyFont="1" applyFill="1" applyAlignment="1">
      <alignment horizontal="left" vertical="center"/>
    </xf>
    <xf numFmtId="3" fontId="15" fillId="32" borderId="0" xfId="0" applyNumberFormat="1" applyFont="1" applyFill="1" applyBorder="1" applyAlignment="1">
      <alignment horizontal="right"/>
    </xf>
    <xf numFmtId="3" fontId="12" fillId="32" borderId="18" xfId="0" applyNumberFormat="1" applyFont="1" applyFill="1" applyBorder="1" applyAlignment="1">
      <alignment horizontal="left" vertical="center"/>
    </xf>
    <xf numFmtId="3" fontId="12" fillId="32" borderId="18" xfId="0" applyNumberFormat="1" applyFont="1" applyFill="1" applyBorder="1" applyAlignment="1" quotePrefix="1">
      <alignment horizontal="center" vertical="center"/>
    </xf>
    <xf numFmtId="3" fontId="21" fillId="32" borderId="18" xfId="0" applyNumberFormat="1" applyFont="1" applyFill="1" applyBorder="1" applyAlignment="1">
      <alignment horizontal="center" vertical="center"/>
    </xf>
    <xf numFmtId="3" fontId="12" fillId="32" borderId="18" xfId="43" applyNumberFormat="1" applyFont="1" applyFill="1" applyBorder="1" applyAlignment="1">
      <alignment horizontal="right" vertical="center"/>
    </xf>
    <xf numFmtId="183" fontId="12" fillId="32" borderId="18" xfId="43" applyNumberFormat="1" applyFont="1" applyFill="1" applyBorder="1" applyAlignment="1">
      <alignment horizontal="right" vertical="center"/>
    </xf>
    <xf numFmtId="183" fontId="18" fillId="32" borderId="18" xfId="43" applyNumberFormat="1" applyFont="1" applyFill="1" applyBorder="1" applyAlignment="1">
      <alignment horizontal="right" vertical="center"/>
    </xf>
    <xf numFmtId="3" fontId="18" fillId="32" borderId="18" xfId="43" applyNumberFormat="1" applyFont="1" applyFill="1" applyBorder="1" applyAlignment="1">
      <alignment horizontal="right" vertical="center"/>
    </xf>
    <xf numFmtId="180" fontId="18" fillId="32" borderId="18" xfId="43" applyNumberFormat="1" applyFont="1" applyFill="1" applyBorder="1" applyAlignment="1">
      <alignment horizontal="right" vertical="center"/>
    </xf>
    <xf numFmtId="180" fontId="17" fillId="32" borderId="18" xfId="43" applyNumberFormat="1" applyFont="1" applyFill="1" applyBorder="1" applyAlignment="1">
      <alignment horizontal="right" vertical="center"/>
    </xf>
    <xf numFmtId="3" fontId="13" fillId="32" borderId="14" xfId="0" applyNumberFormat="1" applyFont="1" applyFill="1" applyBorder="1" applyAlignment="1">
      <alignment horizontal="left" vertical="center"/>
    </xf>
    <xf numFmtId="3" fontId="13" fillId="32" borderId="14" xfId="0" applyNumberFormat="1" applyFont="1" applyFill="1" applyBorder="1" applyAlignment="1">
      <alignment horizontal="center" vertical="center"/>
    </xf>
    <xf numFmtId="3" fontId="22" fillId="32" borderId="14" xfId="0" applyNumberFormat="1" applyFont="1" applyFill="1" applyBorder="1" applyAlignment="1">
      <alignment horizontal="center" vertical="center"/>
    </xf>
    <xf numFmtId="171" fontId="13" fillId="32" borderId="14" xfId="43" applyFont="1" applyFill="1" applyBorder="1" applyAlignment="1">
      <alignment horizontal="right" vertical="center"/>
    </xf>
    <xf numFmtId="180" fontId="17" fillId="32" borderId="14" xfId="43" applyNumberFormat="1" applyFont="1" applyFill="1" applyBorder="1" applyAlignment="1">
      <alignment horizontal="right" vertical="center"/>
    </xf>
    <xf numFmtId="180" fontId="18" fillId="32" borderId="14" xfId="43" applyNumberFormat="1" applyFont="1" applyFill="1" applyBorder="1" applyAlignment="1">
      <alignment horizontal="right" vertical="center"/>
    </xf>
    <xf numFmtId="3" fontId="13" fillId="32" borderId="14" xfId="0" applyNumberFormat="1" applyFont="1" applyFill="1" applyBorder="1" applyAlignment="1" quotePrefix="1">
      <alignment horizontal="center" vertical="center"/>
    </xf>
    <xf numFmtId="183" fontId="17" fillId="32" borderId="14" xfId="43" applyNumberFormat="1" applyFont="1" applyFill="1" applyBorder="1" applyAlignment="1">
      <alignment horizontal="right" vertical="center"/>
    </xf>
    <xf numFmtId="3" fontId="22" fillId="32" borderId="14" xfId="0" applyNumberFormat="1" applyFont="1" applyFill="1" applyBorder="1" applyAlignment="1" quotePrefix="1">
      <alignment horizontal="center" vertical="center"/>
    </xf>
    <xf numFmtId="3" fontId="12" fillId="32" borderId="14" xfId="0" applyNumberFormat="1" applyFont="1" applyFill="1" applyBorder="1" applyAlignment="1">
      <alignment horizontal="left" vertical="center"/>
    </xf>
    <xf numFmtId="3" fontId="12" fillId="32" borderId="14" xfId="0" applyNumberFormat="1" applyFont="1" applyFill="1" applyBorder="1" applyAlignment="1">
      <alignment horizontal="center" vertical="center"/>
    </xf>
    <xf numFmtId="3" fontId="21" fillId="32" borderId="14" xfId="0" applyNumberFormat="1" applyFont="1" applyFill="1" applyBorder="1" applyAlignment="1">
      <alignment horizontal="center" vertical="center"/>
    </xf>
    <xf numFmtId="3" fontId="13" fillId="32" borderId="14" xfId="65" applyNumberFormat="1" applyFont="1" applyFill="1" applyBorder="1" applyAlignment="1">
      <alignment horizontal="right" wrapText="1"/>
      <protection/>
    </xf>
    <xf numFmtId="3" fontId="13" fillId="32" borderId="14" xfId="0" applyNumberFormat="1" applyFont="1" applyFill="1" applyBorder="1" applyAlignment="1">
      <alignment horizontal="left" vertical="center" wrapText="1"/>
    </xf>
    <xf numFmtId="3" fontId="13" fillId="32" borderId="19" xfId="0" applyNumberFormat="1" applyFont="1" applyFill="1" applyBorder="1" applyAlignment="1">
      <alignment horizontal="left" vertical="center"/>
    </xf>
    <xf numFmtId="3" fontId="13" fillId="32" borderId="19" xfId="0" applyNumberFormat="1" applyFont="1" applyFill="1" applyBorder="1" applyAlignment="1" quotePrefix="1">
      <alignment horizontal="center" vertical="center"/>
    </xf>
    <xf numFmtId="3" fontId="22" fillId="32" borderId="19" xfId="0" applyNumberFormat="1" applyFont="1" applyFill="1" applyBorder="1" applyAlignment="1">
      <alignment horizontal="center" vertical="center"/>
    </xf>
    <xf numFmtId="3" fontId="13" fillId="32" borderId="19" xfId="65" applyNumberFormat="1" applyFont="1" applyFill="1" applyBorder="1" applyAlignment="1">
      <alignment horizontal="right" wrapText="1"/>
      <protection/>
    </xf>
    <xf numFmtId="3" fontId="13" fillId="32" borderId="19" xfId="64" applyNumberFormat="1" applyFont="1" applyFill="1" applyBorder="1" applyAlignment="1">
      <alignment horizontal="right" wrapText="1"/>
      <protection/>
    </xf>
    <xf numFmtId="3" fontId="17" fillId="32" borderId="19" xfId="43" applyNumberFormat="1" applyFont="1" applyFill="1" applyBorder="1" applyAlignment="1">
      <alignment horizontal="right" vertical="center"/>
    </xf>
    <xf numFmtId="180" fontId="17" fillId="32" borderId="19" xfId="43" applyNumberFormat="1" applyFont="1" applyFill="1" applyBorder="1" applyAlignment="1">
      <alignment horizontal="right" vertical="center"/>
    </xf>
    <xf numFmtId="184" fontId="20" fillId="32" borderId="14" xfId="43" applyNumberFormat="1" applyFont="1" applyFill="1" applyBorder="1" applyAlignment="1">
      <alignment vertical="center"/>
    </xf>
    <xf numFmtId="3" fontId="17" fillId="32" borderId="19" xfId="64" applyNumberFormat="1" applyFont="1" applyFill="1" applyBorder="1" applyAlignment="1">
      <alignment horizontal="right" vertical="center" wrapText="1"/>
      <protection/>
    </xf>
    <xf numFmtId="3" fontId="12" fillId="32" borderId="10" xfId="0" applyNumberFormat="1" applyFont="1" applyFill="1" applyBorder="1" applyAlignment="1">
      <alignment horizontal="center" vertical="center" wrapText="1"/>
    </xf>
    <xf numFmtId="3" fontId="12" fillId="32" borderId="10" xfId="43" applyNumberFormat="1" applyFont="1" applyFill="1" applyBorder="1" applyAlignment="1">
      <alignment horizontal="center" vertical="center" wrapText="1"/>
    </xf>
    <xf numFmtId="3" fontId="18" fillId="32" borderId="10" xfId="43" applyNumberFormat="1" applyFont="1" applyFill="1" applyBorder="1" applyAlignment="1">
      <alignment horizontal="center" vertical="center" wrapText="1"/>
    </xf>
    <xf numFmtId="3" fontId="18" fillId="32" borderId="10" xfId="43" applyNumberFormat="1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 wrapText="1"/>
    </xf>
    <xf numFmtId="3" fontId="13" fillId="32" borderId="0" xfId="0" applyNumberFormat="1" applyFont="1" applyFill="1" applyAlignment="1">
      <alignment horizontal="left"/>
    </xf>
    <xf numFmtId="3" fontId="12" fillId="32" borderId="0" xfId="0" applyNumberFormat="1" applyFont="1" applyFill="1" applyAlignment="1">
      <alignment horizontal="left"/>
    </xf>
    <xf numFmtId="3" fontId="12" fillId="32" borderId="20" xfId="43" applyNumberFormat="1" applyFont="1" applyFill="1" applyBorder="1" applyAlignment="1">
      <alignment horizontal="center" vertical="center"/>
    </xf>
    <xf numFmtId="3" fontId="12" fillId="32" borderId="21" xfId="43" applyNumberFormat="1" applyFont="1" applyFill="1" applyBorder="1" applyAlignment="1">
      <alignment horizontal="center" vertical="center"/>
    </xf>
    <xf numFmtId="3" fontId="12" fillId="32" borderId="22" xfId="43" applyNumberFormat="1" applyFont="1" applyFill="1" applyBorder="1" applyAlignment="1">
      <alignment horizontal="center" vertical="center"/>
    </xf>
    <xf numFmtId="3" fontId="15" fillId="32" borderId="0" xfId="0" applyNumberFormat="1" applyFont="1" applyFill="1" applyAlignment="1">
      <alignment horizontal="center" vertical="center"/>
    </xf>
    <xf numFmtId="3" fontId="12" fillId="32" borderId="10" xfId="0" applyNumberFormat="1" applyFont="1" applyFill="1" applyBorder="1" applyAlignment="1">
      <alignment horizontal="left" vertical="center" wrapText="1"/>
    </xf>
    <xf numFmtId="3" fontId="18" fillId="32" borderId="20" xfId="43" applyNumberFormat="1" applyFont="1" applyFill="1" applyBorder="1" applyAlignment="1">
      <alignment horizontal="center" vertical="center"/>
    </xf>
    <xf numFmtId="3" fontId="18" fillId="32" borderId="21" xfId="43" applyNumberFormat="1" applyFont="1" applyFill="1" applyBorder="1" applyAlignment="1">
      <alignment horizontal="center" vertical="center"/>
    </xf>
    <xf numFmtId="3" fontId="18" fillId="32" borderId="22" xfId="43" applyNumberFormat="1" applyFont="1" applyFill="1" applyBorder="1" applyAlignment="1">
      <alignment horizontal="center" vertical="center"/>
    </xf>
    <xf numFmtId="3" fontId="23" fillId="32" borderId="0" xfId="0" applyNumberFormat="1" applyFont="1" applyFill="1" applyBorder="1" applyAlignment="1">
      <alignment horizontal="right"/>
    </xf>
    <xf numFmtId="3" fontId="23" fillId="32" borderId="23" xfId="0" applyNumberFormat="1" applyFont="1" applyFill="1" applyBorder="1" applyAlignment="1">
      <alignment horizontal="right"/>
    </xf>
    <xf numFmtId="3" fontId="15" fillId="32" borderId="0" xfId="0" applyNumberFormat="1" applyFont="1" applyFill="1" applyAlignment="1">
      <alignment horizontal="center"/>
    </xf>
    <xf numFmtId="3" fontId="10" fillId="32" borderId="0" xfId="0" applyNumberFormat="1" applyFont="1" applyFill="1" applyAlignment="1">
      <alignment horizontal="center" vertical="center"/>
    </xf>
    <xf numFmtId="3" fontId="10" fillId="32" borderId="0" xfId="0" applyNumberFormat="1" applyFont="1" applyFill="1" applyAlignment="1">
      <alignment horizontal="center"/>
    </xf>
    <xf numFmtId="180" fontId="12" fillId="32" borderId="0" xfId="0" applyNumberFormat="1" applyFont="1" applyFill="1" applyAlignment="1">
      <alignment/>
    </xf>
  </cellXfs>
  <cellStyles count="69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heet3" xfId="64"/>
    <cellStyle name="Normal_Sheet5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HOBONG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4"/>
      <c r="C1" s="2"/>
    </row>
    <row r="2" ht="17.25" thickBot="1">
      <c r="A2" s="4"/>
    </row>
    <row r="3" spans="1:3" ht="17.25" thickBot="1">
      <c r="A3" s="4"/>
      <c r="C3" s="4"/>
    </row>
    <row r="4" spans="1:3" ht="16.5">
      <c r="A4" s="4"/>
      <c r="C4" s="4"/>
    </row>
    <row r="5" ht="16.5">
      <c r="C5" s="4"/>
    </row>
    <row r="6" ht="17.25" thickBot="1">
      <c r="C6" s="4"/>
    </row>
    <row r="7" spans="1:3" ht="16.5">
      <c r="A7" s="4"/>
      <c r="C7" s="4"/>
    </row>
    <row r="8" spans="1:3" ht="16.5">
      <c r="A8" s="4"/>
      <c r="C8" s="4"/>
    </row>
    <row r="9" spans="1:3" ht="16.5">
      <c r="A9" s="4"/>
      <c r="C9" s="4"/>
    </row>
    <row r="10" spans="1:3" ht="16.5">
      <c r="A10" s="4"/>
      <c r="C10" s="4"/>
    </row>
    <row r="11" spans="1:3" ht="17.25" thickBot="1">
      <c r="A11" s="4"/>
      <c r="C11" s="4"/>
    </row>
    <row r="12" ht="16.5">
      <c r="C12" s="4"/>
    </row>
    <row r="13" ht="17.25" thickBot="1">
      <c r="C13" s="4"/>
    </row>
    <row r="14" spans="1:3" ht="17.25" thickBot="1">
      <c r="A14" s="4"/>
      <c r="C14" s="4"/>
    </row>
    <row r="15" ht="16.5">
      <c r="A15" s="4"/>
    </row>
    <row r="16" ht="17.25" thickBot="1">
      <c r="A16" s="4"/>
    </row>
    <row r="17" spans="1:3" ht="17.25" thickBot="1">
      <c r="A17" s="4"/>
      <c r="C17" s="4"/>
    </row>
    <row r="18" ht="16.5">
      <c r="C18" s="4"/>
    </row>
    <row r="19" ht="16.5">
      <c r="C19" s="4"/>
    </row>
    <row r="20" spans="1:3" ht="16.5">
      <c r="A20" s="4"/>
      <c r="C20" s="4"/>
    </row>
    <row r="21" spans="1:3" ht="16.5">
      <c r="A21" s="3"/>
      <c r="C21" s="4"/>
    </row>
    <row r="22" spans="1:3" ht="16.5">
      <c r="A22" s="4"/>
      <c r="C22" s="4"/>
    </row>
    <row r="23" spans="1:3" ht="16.5">
      <c r="A23" s="4"/>
      <c r="C23" s="4"/>
    </row>
    <row r="24" ht="16.5">
      <c r="A24" s="4"/>
    </row>
    <row r="25" ht="16.5">
      <c r="A25" s="4"/>
    </row>
    <row r="26" spans="1:3" ht="17.25" thickBot="1">
      <c r="A26" s="4"/>
      <c r="C26" s="3"/>
    </row>
    <row r="27" spans="1:3" ht="16.5">
      <c r="A27" s="4"/>
      <c r="C27" s="4"/>
    </row>
    <row r="28" spans="1:3" ht="16.5">
      <c r="A28" s="4"/>
      <c r="C28" s="4"/>
    </row>
    <row r="29" spans="1:3" ht="16.5">
      <c r="A29" s="4"/>
      <c r="C29" s="4"/>
    </row>
    <row r="30" spans="1:3" ht="16.5">
      <c r="A30" s="4"/>
      <c r="C30" s="4"/>
    </row>
    <row r="31" spans="1:3" ht="16.5">
      <c r="A31" s="4"/>
      <c r="C31" s="4"/>
    </row>
    <row r="32" spans="1:3" ht="16.5">
      <c r="A32" s="4"/>
      <c r="C32" s="4"/>
    </row>
    <row r="33" spans="1:3" ht="16.5">
      <c r="A33" s="4"/>
      <c r="C33" s="4"/>
    </row>
    <row r="34" spans="1:3" ht="16.5">
      <c r="A34" s="4"/>
      <c r="C34" s="4"/>
    </row>
    <row r="35" spans="1:3" ht="16.5">
      <c r="A35" s="4"/>
      <c r="C35" s="4"/>
    </row>
    <row r="36" spans="1:3" ht="16.5">
      <c r="A36" s="4"/>
      <c r="C36" s="4"/>
    </row>
    <row r="37" ht="16.5">
      <c r="A37" s="4"/>
    </row>
    <row r="38" ht="16.5">
      <c r="A38" s="4"/>
    </row>
    <row r="39" spans="1:3" ht="16.5">
      <c r="A39" s="4"/>
      <c r="C39" s="3"/>
    </row>
    <row r="40" spans="1:3" ht="16.5">
      <c r="A40" s="4"/>
      <c r="C40" s="4"/>
    </row>
    <row r="41" spans="1:3" ht="16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PageLayoutView="0" workbookViewId="0" topLeftCell="A1">
      <selection activeCell="AO13" sqref="AO13"/>
    </sheetView>
  </sheetViews>
  <sheetFormatPr defaultColWidth="8.72265625" defaultRowHeight="16.5"/>
  <cols>
    <col min="1" max="1" width="25.18359375" style="16" customWidth="1"/>
    <col min="2" max="2" width="3.6328125" style="16" customWidth="1"/>
    <col min="3" max="3" width="6.36328125" style="27" customWidth="1"/>
    <col min="4" max="4" width="5.8125" style="15" hidden="1" customWidth="1"/>
    <col min="5" max="5" width="7.90625" style="15" hidden="1" customWidth="1"/>
    <col min="6" max="6" width="5.8125" style="15" hidden="1" customWidth="1"/>
    <col min="7" max="7" width="7.90625" style="15" hidden="1" customWidth="1"/>
    <col min="8" max="8" width="5.8125" style="15" hidden="1" customWidth="1"/>
    <col min="9" max="9" width="7.90625" style="15" hidden="1" customWidth="1"/>
    <col min="10" max="10" width="5.8125" style="15" hidden="1" customWidth="1"/>
    <col min="11" max="11" width="7.90625" style="15" hidden="1" customWidth="1"/>
    <col min="12" max="12" width="5.8125" style="15" hidden="1" customWidth="1"/>
    <col min="13" max="13" width="9.0859375" style="15" hidden="1" customWidth="1"/>
    <col min="14" max="14" width="6.90625" style="15" hidden="1" customWidth="1"/>
    <col min="15" max="15" width="8.99609375" style="15" hidden="1" customWidth="1"/>
    <col min="16" max="16" width="6.8125" style="15" hidden="1" customWidth="1"/>
    <col min="17" max="17" width="9.54296875" style="15" hidden="1" customWidth="1"/>
    <col min="18" max="18" width="6.90625" style="15" hidden="1" customWidth="1"/>
    <col min="19" max="19" width="10.18359375" style="15" hidden="1" customWidth="1"/>
    <col min="20" max="20" width="4.90625" style="15" customWidth="1"/>
    <col min="21" max="21" width="7.99609375" style="15" customWidth="1"/>
    <col min="22" max="22" width="5.99609375" style="15" customWidth="1"/>
    <col min="23" max="23" width="8.453125" style="15" customWidth="1"/>
    <col min="24" max="24" width="4.99609375" style="15" customWidth="1"/>
    <col min="25" max="25" width="7.453125" style="15" customWidth="1"/>
    <col min="26" max="26" width="5.8125" style="15" customWidth="1"/>
    <col min="27" max="27" width="8.0859375" style="15" customWidth="1"/>
    <col min="28" max="28" width="6.8125" style="15" customWidth="1"/>
    <col min="29" max="29" width="8.36328125" style="15" customWidth="1"/>
    <col min="30" max="30" width="4.453125" style="15" customWidth="1"/>
    <col min="31" max="31" width="5.54296875" style="15" bestFit="1" customWidth="1"/>
    <col min="32" max="32" width="4.453125" style="15" customWidth="1"/>
    <col min="33" max="33" width="5.0859375" style="15" customWidth="1"/>
    <col min="34" max="36" width="7.36328125" style="15" hidden="1" customWidth="1"/>
    <col min="37" max="37" width="9.54296875" style="15" hidden="1" customWidth="1"/>
    <col min="38" max="38" width="5.8125" style="23" hidden="1" customWidth="1"/>
    <col min="39" max="39" width="6.36328125" style="23" hidden="1" customWidth="1"/>
    <col min="40" max="16384" width="8.90625" style="16" customWidth="1"/>
  </cols>
  <sheetData>
    <row r="1" spans="1:33" ht="18" customHeight="1">
      <c r="A1" s="5" t="s">
        <v>13</v>
      </c>
      <c r="B1" s="20"/>
      <c r="C1" s="4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06" t="s">
        <v>11</v>
      </c>
      <c r="U1" s="106"/>
      <c r="V1" s="106"/>
      <c r="W1" s="106"/>
      <c r="X1" s="106"/>
      <c r="Y1" s="106"/>
      <c r="Z1" s="106"/>
      <c r="AA1" s="106"/>
      <c r="AB1" s="106"/>
      <c r="AC1" s="106"/>
      <c r="AD1" s="93"/>
      <c r="AE1" s="93"/>
      <c r="AF1" s="93"/>
      <c r="AG1" s="93"/>
    </row>
    <row r="2" spans="1:33" ht="18" customHeight="1">
      <c r="A2" s="54" t="s">
        <v>14</v>
      </c>
      <c r="B2" s="20"/>
      <c r="C2" s="4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94"/>
      <c r="AE2" s="94"/>
      <c r="AF2" s="94"/>
      <c r="AG2" s="94"/>
    </row>
    <row r="3" spans="1:33" ht="18" customHeight="1">
      <c r="A3" s="54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07" t="s">
        <v>95</v>
      </c>
      <c r="U3" s="107"/>
      <c r="V3" s="107"/>
      <c r="W3" s="107"/>
      <c r="X3" s="107"/>
      <c r="Y3" s="107"/>
      <c r="Z3" s="107"/>
      <c r="AA3" s="107"/>
      <c r="AB3" s="107"/>
      <c r="AC3" s="107"/>
      <c r="AD3" s="93"/>
      <c r="AE3" s="93"/>
      <c r="AF3" s="93"/>
      <c r="AG3" s="93"/>
    </row>
    <row r="4" spans="1:33" ht="18" customHeight="1">
      <c r="A4" s="54" t="s">
        <v>16</v>
      </c>
      <c r="D4" s="17"/>
      <c r="E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94"/>
      <c r="AE4" s="94"/>
      <c r="AF4" s="94"/>
      <c r="AG4" s="94"/>
    </row>
    <row r="5" ht="18" customHeight="1">
      <c r="A5" s="54" t="s">
        <v>17</v>
      </c>
    </row>
    <row r="6" ht="12.75" customHeight="1">
      <c r="A6" s="54" t="s">
        <v>99</v>
      </c>
    </row>
    <row r="7" ht="0.75" customHeight="1" hidden="1"/>
    <row r="8" spans="1:39" s="18" customFormat="1" ht="12.75" customHeight="1">
      <c r="A8" s="99"/>
      <c r="B8" s="92" t="s">
        <v>76</v>
      </c>
      <c r="C8" s="92" t="s">
        <v>75</v>
      </c>
      <c r="D8" s="92" t="s">
        <v>73</v>
      </c>
      <c r="E8" s="92"/>
      <c r="F8" s="92" t="s">
        <v>74</v>
      </c>
      <c r="G8" s="92"/>
      <c r="H8" s="92" t="s">
        <v>81</v>
      </c>
      <c r="I8" s="92"/>
      <c r="J8" s="92" t="s">
        <v>82</v>
      </c>
      <c r="K8" s="92"/>
      <c r="L8" s="92" t="s">
        <v>83</v>
      </c>
      <c r="M8" s="92"/>
      <c r="N8" s="92" t="s">
        <v>84</v>
      </c>
      <c r="O8" s="92"/>
      <c r="P8" s="92" t="s">
        <v>86</v>
      </c>
      <c r="Q8" s="92"/>
      <c r="R8" s="92" t="s">
        <v>87</v>
      </c>
      <c r="S8" s="92"/>
      <c r="T8" s="92" t="s">
        <v>88</v>
      </c>
      <c r="U8" s="92"/>
      <c r="V8" s="92" t="s">
        <v>89</v>
      </c>
      <c r="W8" s="92"/>
      <c r="X8" s="92" t="s">
        <v>90</v>
      </c>
      <c r="Y8" s="92"/>
      <c r="Z8" s="92" t="s">
        <v>91</v>
      </c>
      <c r="AA8" s="92"/>
      <c r="AB8" s="92" t="s">
        <v>92</v>
      </c>
      <c r="AC8" s="92"/>
      <c r="AD8" s="92" t="s">
        <v>93</v>
      </c>
      <c r="AE8" s="92"/>
      <c r="AF8" s="92" t="s">
        <v>94</v>
      </c>
      <c r="AG8" s="92"/>
      <c r="AH8" s="88" t="s">
        <v>96</v>
      </c>
      <c r="AI8" s="88"/>
      <c r="AJ8" s="88" t="s">
        <v>97</v>
      </c>
      <c r="AK8" s="88"/>
      <c r="AL8" s="92" t="s">
        <v>98</v>
      </c>
      <c r="AM8" s="92"/>
    </row>
    <row r="9" spans="1:39" s="18" customFormat="1" ht="41.25" customHeight="1">
      <c r="A9" s="9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88"/>
      <c r="AI9" s="88"/>
      <c r="AJ9" s="88"/>
      <c r="AK9" s="88"/>
      <c r="AL9" s="92"/>
      <c r="AM9" s="92"/>
    </row>
    <row r="10" spans="1:39" s="19" customFormat="1" ht="9.75" customHeight="1">
      <c r="A10" s="99"/>
      <c r="B10" s="92"/>
      <c r="C10" s="92"/>
      <c r="D10" s="91" t="s">
        <v>4</v>
      </c>
      <c r="E10" s="90" t="s">
        <v>80</v>
      </c>
      <c r="F10" s="91" t="s">
        <v>4</v>
      </c>
      <c r="G10" s="90" t="s">
        <v>80</v>
      </c>
      <c r="H10" s="91" t="s">
        <v>4</v>
      </c>
      <c r="I10" s="90" t="s">
        <v>80</v>
      </c>
      <c r="J10" s="91" t="s">
        <v>4</v>
      </c>
      <c r="K10" s="90" t="s">
        <v>80</v>
      </c>
      <c r="L10" s="91" t="s">
        <v>4</v>
      </c>
      <c r="M10" s="90" t="s">
        <v>80</v>
      </c>
      <c r="N10" s="91" t="s">
        <v>4</v>
      </c>
      <c r="O10" s="90" t="s">
        <v>80</v>
      </c>
      <c r="P10" s="91" t="s">
        <v>4</v>
      </c>
      <c r="Q10" s="90" t="s">
        <v>80</v>
      </c>
      <c r="R10" s="91" t="s">
        <v>4</v>
      </c>
      <c r="S10" s="90" t="s">
        <v>80</v>
      </c>
      <c r="T10" s="91" t="s">
        <v>4</v>
      </c>
      <c r="U10" s="90" t="s">
        <v>80</v>
      </c>
      <c r="V10" s="91" t="s">
        <v>4</v>
      </c>
      <c r="W10" s="90" t="s">
        <v>80</v>
      </c>
      <c r="X10" s="91" t="s">
        <v>4</v>
      </c>
      <c r="Y10" s="90" t="s">
        <v>5</v>
      </c>
      <c r="Z10" s="91" t="s">
        <v>4</v>
      </c>
      <c r="AA10" s="90" t="s">
        <v>80</v>
      </c>
      <c r="AB10" s="91" t="s">
        <v>4</v>
      </c>
      <c r="AC10" s="90" t="s">
        <v>80</v>
      </c>
      <c r="AD10" s="100" t="s">
        <v>4</v>
      </c>
      <c r="AE10" s="90" t="s">
        <v>80</v>
      </c>
      <c r="AF10" s="100" t="s">
        <v>4</v>
      </c>
      <c r="AG10" s="90" t="s">
        <v>80</v>
      </c>
      <c r="AH10" s="95" t="s">
        <v>4</v>
      </c>
      <c r="AI10" s="89" t="s">
        <v>80</v>
      </c>
      <c r="AJ10" s="95" t="s">
        <v>4</v>
      </c>
      <c r="AK10" s="89" t="s">
        <v>80</v>
      </c>
      <c r="AL10" s="100" t="s">
        <v>4</v>
      </c>
      <c r="AM10" s="90" t="s">
        <v>80</v>
      </c>
    </row>
    <row r="11" spans="1:39" s="19" customFormat="1" ht="16.5" customHeight="1" hidden="1">
      <c r="A11" s="99"/>
      <c r="B11" s="92"/>
      <c r="C11" s="92"/>
      <c r="D11" s="91"/>
      <c r="E11" s="90"/>
      <c r="F11" s="91"/>
      <c r="G11" s="90"/>
      <c r="H11" s="91"/>
      <c r="I11" s="90"/>
      <c r="J11" s="91"/>
      <c r="K11" s="90"/>
      <c r="L11" s="91"/>
      <c r="M11" s="90"/>
      <c r="N11" s="91"/>
      <c r="O11" s="90"/>
      <c r="P11" s="91"/>
      <c r="Q11" s="90"/>
      <c r="R11" s="91"/>
      <c r="S11" s="90"/>
      <c r="T11" s="91"/>
      <c r="U11" s="90"/>
      <c r="V11" s="91"/>
      <c r="W11" s="90"/>
      <c r="X11" s="91"/>
      <c r="Y11" s="90"/>
      <c r="Z11" s="91"/>
      <c r="AA11" s="90"/>
      <c r="AB11" s="91"/>
      <c r="AC11" s="90"/>
      <c r="AD11" s="101"/>
      <c r="AE11" s="90"/>
      <c r="AF11" s="101"/>
      <c r="AG11" s="90"/>
      <c r="AH11" s="96"/>
      <c r="AI11" s="89"/>
      <c r="AJ11" s="96"/>
      <c r="AK11" s="89"/>
      <c r="AL11" s="101"/>
      <c r="AM11" s="90"/>
    </row>
    <row r="12" spans="1:39" s="22" customFormat="1" ht="32.25" customHeight="1">
      <c r="A12" s="99"/>
      <c r="B12" s="92"/>
      <c r="C12" s="92"/>
      <c r="D12" s="91"/>
      <c r="E12" s="90"/>
      <c r="F12" s="91"/>
      <c r="G12" s="90"/>
      <c r="H12" s="91"/>
      <c r="I12" s="90"/>
      <c r="J12" s="91"/>
      <c r="K12" s="90"/>
      <c r="L12" s="91"/>
      <c r="M12" s="90"/>
      <c r="N12" s="91"/>
      <c r="O12" s="90"/>
      <c r="P12" s="91"/>
      <c r="Q12" s="90"/>
      <c r="R12" s="91"/>
      <c r="S12" s="90"/>
      <c r="T12" s="91"/>
      <c r="U12" s="90"/>
      <c r="V12" s="91"/>
      <c r="W12" s="90"/>
      <c r="X12" s="91"/>
      <c r="Y12" s="90"/>
      <c r="Z12" s="91"/>
      <c r="AA12" s="90"/>
      <c r="AB12" s="91"/>
      <c r="AC12" s="90"/>
      <c r="AD12" s="102"/>
      <c r="AE12" s="90"/>
      <c r="AF12" s="102"/>
      <c r="AG12" s="90"/>
      <c r="AH12" s="97"/>
      <c r="AI12" s="89"/>
      <c r="AJ12" s="97"/>
      <c r="AK12" s="89"/>
      <c r="AL12" s="102"/>
      <c r="AM12" s="90"/>
    </row>
    <row r="13" spans="1:41" s="18" customFormat="1" ht="16.5" customHeight="1">
      <c r="A13" s="6" t="s">
        <v>0</v>
      </c>
      <c r="B13" s="6" t="s">
        <v>1</v>
      </c>
      <c r="C13" s="49" t="s">
        <v>2</v>
      </c>
      <c r="D13" s="45">
        <v>1</v>
      </c>
      <c r="E13" s="45">
        <v>2</v>
      </c>
      <c r="F13" s="45">
        <v>3</v>
      </c>
      <c r="G13" s="45">
        <v>4</v>
      </c>
      <c r="H13" s="45">
        <v>1</v>
      </c>
      <c r="I13" s="45">
        <v>2</v>
      </c>
      <c r="J13" s="45">
        <v>3</v>
      </c>
      <c r="K13" s="45">
        <v>4</v>
      </c>
      <c r="L13" s="45">
        <v>1</v>
      </c>
      <c r="M13" s="45">
        <v>2</v>
      </c>
      <c r="N13" s="45">
        <v>3</v>
      </c>
      <c r="O13" s="45">
        <v>4</v>
      </c>
      <c r="P13" s="45">
        <v>1</v>
      </c>
      <c r="Q13" s="45">
        <v>2</v>
      </c>
      <c r="R13" s="45">
        <v>3</v>
      </c>
      <c r="S13" s="45">
        <v>4</v>
      </c>
      <c r="T13" s="45">
        <v>1</v>
      </c>
      <c r="U13" s="45">
        <v>2</v>
      </c>
      <c r="V13" s="45">
        <v>3</v>
      </c>
      <c r="W13" s="45">
        <v>4</v>
      </c>
      <c r="X13" s="45">
        <v>5</v>
      </c>
      <c r="Y13" s="45">
        <v>6</v>
      </c>
      <c r="Z13" s="45">
        <v>7</v>
      </c>
      <c r="AA13" s="45">
        <v>8</v>
      </c>
      <c r="AB13" s="45">
        <v>9</v>
      </c>
      <c r="AC13" s="45">
        <v>10</v>
      </c>
      <c r="AD13" s="45">
        <v>11</v>
      </c>
      <c r="AE13" s="45">
        <v>12</v>
      </c>
      <c r="AF13" s="45">
        <v>13</v>
      </c>
      <c r="AG13" s="45">
        <v>14</v>
      </c>
      <c r="AH13" s="7">
        <v>19</v>
      </c>
      <c r="AI13" s="7">
        <v>20</v>
      </c>
      <c r="AJ13" s="7">
        <v>19</v>
      </c>
      <c r="AK13" s="7">
        <v>20</v>
      </c>
      <c r="AL13" s="24">
        <v>19</v>
      </c>
      <c r="AM13" s="24">
        <v>20</v>
      </c>
      <c r="AO13" s="108">
        <f>14.7/13.2*100</f>
        <v>111.36363636363636</v>
      </c>
    </row>
    <row r="14" spans="1:39" s="18" customFormat="1" ht="15.75">
      <c r="A14" s="56" t="s">
        <v>18</v>
      </c>
      <c r="B14" s="57" t="s">
        <v>19</v>
      </c>
      <c r="C14" s="58" t="s">
        <v>3</v>
      </c>
      <c r="D14" s="59"/>
      <c r="E14" s="59">
        <v>1155282</v>
      </c>
      <c r="F14" s="59"/>
      <c r="G14" s="59">
        <v>4502597</v>
      </c>
      <c r="H14" s="59"/>
      <c r="I14" s="59">
        <f>SUM(I15:I19)</f>
        <v>1234793</v>
      </c>
      <c r="J14" s="59"/>
      <c r="K14" s="59">
        <f>SUM(K15:K19)</f>
        <v>5736024</v>
      </c>
      <c r="L14" s="59"/>
      <c r="M14" s="59">
        <v>1295926</v>
      </c>
      <c r="N14" s="59"/>
      <c r="O14" s="59">
        <v>7047686</v>
      </c>
      <c r="P14" s="60"/>
      <c r="Q14" s="59">
        <v>1301359</v>
      </c>
      <c r="R14" s="59"/>
      <c r="S14" s="59">
        <v>8342217</v>
      </c>
      <c r="T14" s="61"/>
      <c r="U14" s="62">
        <v>1236235</v>
      </c>
      <c r="V14" s="62"/>
      <c r="W14" s="62">
        <v>9577126</v>
      </c>
      <c r="X14" s="61"/>
      <c r="Y14" s="62">
        <v>1240945</v>
      </c>
      <c r="Z14" s="62"/>
      <c r="AA14" s="62">
        <f>+W14+Y14</f>
        <v>10818071</v>
      </c>
      <c r="AB14" s="62"/>
      <c r="AC14" s="62">
        <v>14746750</v>
      </c>
      <c r="AD14" s="63"/>
      <c r="AE14" s="64">
        <f>+AA14/AI14*100</f>
        <v>111.23829476042073</v>
      </c>
      <c r="AF14" s="63"/>
      <c r="AG14" s="63">
        <f>+AC14/AK14*100</f>
        <v>111.51159106531028</v>
      </c>
      <c r="AH14" s="25"/>
      <c r="AI14" s="25">
        <v>9725132</v>
      </c>
      <c r="AJ14" s="25"/>
      <c r="AK14" s="25">
        <f>SUM(AK16:AK19)</f>
        <v>13224410</v>
      </c>
      <c r="AL14" s="25"/>
      <c r="AM14" s="33">
        <f>+Y14/U14*100</f>
        <v>100.38099552269593</v>
      </c>
    </row>
    <row r="15" spans="1:39" ht="15.75">
      <c r="A15" s="65" t="s">
        <v>6</v>
      </c>
      <c r="B15" s="66"/>
      <c r="C15" s="67"/>
      <c r="D15" s="36"/>
      <c r="E15" s="36"/>
      <c r="F15" s="34"/>
      <c r="G15" s="34"/>
      <c r="H15" s="36"/>
      <c r="I15" s="36"/>
      <c r="J15" s="34"/>
      <c r="K15" s="34"/>
      <c r="L15" s="36"/>
      <c r="M15" s="36"/>
      <c r="N15" s="36"/>
      <c r="O15" s="36"/>
      <c r="P15" s="68"/>
      <c r="Q15" s="36"/>
      <c r="R15" s="36"/>
      <c r="S15" s="36"/>
      <c r="T15" s="38"/>
      <c r="U15" s="42"/>
      <c r="V15" s="42"/>
      <c r="W15" s="42"/>
      <c r="X15" s="42"/>
      <c r="Y15" s="42"/>
      <c r="Z15" s="42"/>
      <c r="AA15" s="42"/>
      <c r="AB15" s="42"/>
      <c r="AC15" s="42"/>
      <c r="AD15" s="69"/>
      <c r="AE15" s="69"/>
      <c r="AF15" s="69"/>
      <c r="AG15" s="70"/>
      <c r="AH15" s="26"/>
      <c r="AI15" s="39"/>
      <c r="AJ15" s="26"/>
      <c r="AK15" s="26"/>
      <c r="AL15" s="26"/>
      <c r="AM15" s="33"/>
    </row>
    <row r="16" spans="1:39" ht="15.75">
      <c r="A16" s="65" t="s">
        <v>7</v>
      </c>
      <c r="B16" s="71" t="s">
        <v>20</v>
      </c>
      <c r="C16" s="67" t="s">
        <v>3</v>
      </c>
      <c r="D16" s="34"/>
      <c r="E16" s="34">
        <v>19816</v>
      </c>
      <c r="F16" s="34"/>
      <c r="G16" s="34">
        <v>79264</v>
      </c>
      <c r="H16" s="34"/>
      <c r="I16" s="34">
        <f>+K16-G16</f>
        <v>20105</v>
      </c>
      <c r="J16" s="34"/>
      <c r="K16" s="34">
        <v>99369</v>
      </c>
      <c r="L16" s="34"/>
      <c r="M16" s="34">
        <v>34274</v>
      </c>
      <c r="N16" s="34"/>
      <c r="O16" s="34">
        <v>133643</v>
      </c>
      <c r="P16" s="68"/>
      <c r="Q16" s="34">
        <v>31383.80056935712</v>
      </c>
      <c r="R16" s="34"/>
      <c r="S16" s="35">
        <v>108996</v>
      </c>
      <c r="T16" s="38"/>
      <c r="U16" s="86">
        <v>18936</v>
      </c>
      <c r="V16" s="40"/>
      <c r="W16" s="86">
        <v>127932</v>
      </c>
      <c r="X16" s="72"/>
      <c r="Y16" s="40">
        <v>18462</v>
      </c>
      <c r="Z16" s="40"/>
      <c r="AA16" s="40">
        <f>+W16+Y16</f>
        <v>146394</v>
      </c>
      <c r="AB16" s="40"/>
      <c r="AC16" s="40">
        <v>289933.37</v>
      </c>
      <c r="AD16" s="69"/>
      <c r="AE16" s="69">
        <f aca="true" t="shared" si="0" ref="AE16:AE42">+AA16/AI16*100</f>
        <v>101.70000000000002</v>
      </c>
      <c r="AF16" s="69"/>
      <c r="AG16" s="69">
        <f aca="true" t="shared" si="1" ref="AG16:AG42">+AC16/AK16*100</f>
        <v>102.1</v>
      </c>
      <c r="AH16" s="26"/>
      <c r="AI16" s="52">
        <v>143946.90265486724</v>
      </c>
      <c r="AJ16" s="26"/>
      <c r="AK16" s="41">
        <v>283970</v>
      </c>
      <c r="AL16" s="26"/>
      <c r="AM16" s="33">
        <f aca="true" t="shared" si="2" ref="AM16:AM42">+Y16/U16*100</f>
        <v>97.49683143219265</v>
      </c>
    </row>
    <row r="17" spans="1:39" ht="15" customHeight="1">
      <c r="A17" s="65" t="s">
        <v>8</v>
      </c>
      <c r="B17" s="71" t="s">
        <v>21</v>
      </c>
      <c r="C17" s="73" t="s">
        <v>24</v>
      </c>
      <c r="D17" s="34"/>
      <c r="E17" s="34">
        <v>331</v>
      </c>
      <c r="F17" s="34"/>
      <c r="G17" s="34">
        <v>1336</v>
      </c>
      <c r="H17" s="34"/>
      <c r="I17" s="34">
        <f>+K17-G17</f>
        <v>174</v>
      </c>
      <c r="J17" s="34"/>
      <c r="K17" s="34">
        <v>1510</v>
      </c>
      <c r="L17" s="34"/>
      <c r="M17" s="34">
        <v>179</v>
      </c>
      <c r="N17" s="34"/>
      <c r="O17" s="34">
        <v>1689</v>
      </c>
      <c r="P17" s="68"/>
      <c r="Q17" s="34">
        <v>163.90559321686771</v>
      </c>
      <c r="R17" s="34"/>
      <c r="S17" s="35">
        <v>1866</v>
      </c>
      <c r="T17" s="38"/>
      <c r="U17" s="86">
        <v>216</v>
      </c>
      <c r="V17" s="40"/>
      <c r="W17" s="86">
        <v>2082</v>
      </c>
      <c r="X17" s="72"/>
      <c r="Y17" s="40">
        <v>210</v>
      </c>
      <c r="Z17" s="40"/>
      <c r="AA17" s="40">
        <f>+W17+Y17</f>
        <v>2292</v>
      </c>
      <c r="AB17" s="40"/>
      <c r="AC17" s="40">
        <v>2666.4</v>
      </c>
      <c r="AD17" s="69"/>
      <c r="AE17" s="69">
        <f t="shared" si="0"/>
        <v>100.08047047525051</v>
      </c>
      <c r="AF17" s="69"/>
      <c r="AG17" s="69">
        <f t="shared" si="1"/>
        <v>101</v>
      </c>
      <c r="AH17" s="26"/>
      <c r="AI17" s="52">
        <v>2290.15709969789</v>
      </c>
      <c r="AJ17" s="26"/>
      <c r="AK17" s="41">
        <v>2640</v>
      </c>
      <c r="AL17" s="26"/>
      <c r="AM17" s="33">
        <f t="shared" si="2"/>
        <v>97.22222222222221</v>
      </c>
    </row>
    <row r="18" spans="1:39" ht="15.75">
      <c r="A18" s="65" t="s">
        <v>52</v>
      </c>
      <c r="B18" s="71" t="s">
        <v>22</v>
      </c>
      <c r="C18" s="73" t="s">
        <v>24</v>
      </c>
      <c r="D18" s="34"/>
      <c r="E18" s="34">
        <v>148045</v>
      </c>
      <c r="F18" s="34"/>
      <c r="G18" s="34">
        <v>665006</v>
      </c>
      <c r="H18" s="34"/>
      <c r="I18" s="34">
        <v>167226</v>
      </c>
      <c r="J18" s="34"/>
      <c r="K18" s="34">
        <v>831714</v>
      </c>
      <c r="L18" s="34"/>
      <c r="M18" s="34">
        <v>209682</v>
      </c>
      <c r="N18" s="34"/>
      <c r="O18" s="34">
        <v>1031396</v>
      </c>
      <c r="P18" s="68"/>
      <c r="Q18" s="34">
        <v>192000.293837426</v>
      </c>
      <c r="R18" s="34"/>
      <c r="S18" s="35">
        <v>1292759</v>
      </c>
      <c r="T18" s="38"/>
      <c r="U18" s="86">
        <v>200940</v>
      </c>
      <c r="V18" s="40"/>
      <c r="W18" s="86">
        <v>1492496</v>
      </c>
      <c r="X18" s="72"/>
      <c r="Y18" s="40">
        <v>197136</v>
      </c>
      <c r="Z18" s="40"/>
      <c r="AA18" s="40">
        <f>+W18+Y18</f>
        <v>1689632</v>
      </c>
      <c r="AB18" s="40"/>
      <c r="AC18" s="40">
        <v>1853375.1389999997</v>
      </c>
      <c r="AD18" s="69"/>
      <c r="AE18" s="69">
        <f t="shared" si="0"/>
        <v>106.88867643450972</v>
      </c>
      <c r="AF18" s="69"/>
      <c r="AG18" s="69">
        <f t="shared" si="1"/>
        <v>107.1</v>
      </c>
      <c r="AH18" s="26"/>
      <c r="AI18" s="52">
        <v>1580739.94024543</v>
      </c>
      <c r="AJ18" s="26"/>
      <c r="AK18" s="41">
        <v>1730509</v>
      </c>
      <c r="AL18" s="26"/>
      <c r="AM18" s="33">
        <f t="shared" si="2"/>
        <v>98.10689758136758</v>
      </c>
    </row>
    <row r="19" spans="1:39" ht="15.75">
      <c r="A19" s="65" t="s">
        <v>53</v>
      </c>
      <c r="B19" s="71" t="s">
        <v>23</v>
      </c>
      <c r="C19" s="73" t="s">
        <v>24</v>
      </c>
      <c r="D19" s="34"/>
      <c r="E19" s="34">
        <v>987090</v>
      </c>
      <c r="F19" s="34"/>
      <c r="G19" s="34">
        <v>3756991</v>
      </c>
      <c r="H19" s="34"/>
      <c r="I19" s="34">
        <v>1047288</v>
      </c>
      <c r="J19" s="34"/>
      <c r="K19" s="34">
        <v>4803431</v>
      </c>
      <c r="L19" s="34"/>
      <c r="M19" s="34">
        <v>1051791</v>
      </c>
      <c r="N19" s="34"/>
      <c r="O19" s="34">
        <v>5880958</v>
      </c>
      <c r="P19" s="34"/>
      <c r="Q19" s="34">
        <v>1077811</v>
      </c>
      <c r="R19" s="34"/>
      <c r="S19" s="35">
        <v>6938596</v>
      </c>
      <c r="T19" s="40"/>
      <c r="U19" s="86">
        <v>1016143</v>
      </c>
      <c r="V19" s="40"/>
      <c r="W19" s="86">
        <v>7954616</v>
      </c>
      <c r="X19" s="72"/>
      <c r="Y19" s="40">
        <v>1025137</v>
      </c>
      <c r="Z19" s="40"/>
      <c r="AA19" s="40">
        <f>+W19+Y19</f>
        <v>8979753</v>
      </c>
      <c r="AB19" s="40"/>
      <c r="AC19" s="40">
        <v>12600775.091</v>
      </c>
      <c r="AD19" s="69"/>
      <c r="AE19" s="69">
        <f t="shared" si="0"/>
        <v>112.27280541574893</v>
      </c>
      <c r="AF19" s="69"/>
      <c r="AG19" s="69">
        <f t="shared" si="1"/>
        <v>112.4337281061052</v>
      </c>
      <c r="AH19" s="26"/>
      <c r="AI19" s="52">
        <f>+AI14-AI16-AI17-AI18</f>
        <v>7998155.000000005</v>
      </c>
      <c r="AJ19" s="26"/>
      <c r="AK19" s="41">
        <v>11207291</v>
      </c>
      <c r="AL19" s="26"/>
      <c r="AM19" s="33">
        <f t="shared" si="2"/>
        <v>100.88511164275107</v>
      </c>
    </row>
    <row r="20" spans="1:39" s="18" customFormat="1" ht="15.75">
      <c r="A20" s="74" t="s">
        <v>25</v>
      </c>
      <c r="B20" s="75"/>
      <c r="C20" s="76"/>
      <c r="D20" s="37"/>
      <c r="E20" s="37">
        <v>1155282</v>
      </c>
      <c r="F20" s="37"/>
      <c r="G20" s="37">
        <v>4502597</v>
      </c>
      <c r="H20" s="37"/>
      <c r="I20" s="37">
        <f>+SUM(I21:I42)</f>
        <v>1234793</v>
      </c>
      <c r="J20" s="37"/>
      <c r="K20" s="37">
        <f>+SUM(K21:K42)</f>
        <v>5736024</v>
      </c>
      <c r="L20" s="37"/>
      <c r="M20" s="37">
        <f>SUM(M21:M42)</f>
        <v>1295926</v>
      </c>
      <c r="N20" s="37"/>
      <c r="O20" s="37">
        <f>SUM(O21:O42)</f>
        <v>7047686</v>
      </c>
      <c r="P20" s="37"/>
      <c r="Q20" s="37">
        <f>SUM(Q21:Q42)</f>
        <v>1301359</v>
      </c>
      <c r="R20" s="37"/>
      <c r="S20" s="37">
        <f>SUM(S21:S42)</f>
        <v>8342217</v>
      </c>
      <c r="T20" s="42"/>
      <c r="U20" s="42">
        <f>SUM(U21:U42)</f>
        <v>1236235</v>
      </c>
      <c r="V20" s="42"/>
      <c r="W20" s="42">
        <f>SUM(W21:W42)</f>
        <v>9577126</v>
      </c>
      <c r="X20" s="42"/>
      <c r="Y20" s="42">
        <f>SUM(Y21:Y42)</f>
        <v>1240944.9961450757</v>
      </c>
      <c r="Z20" s="42"/>
      <c r="AA20" s="42">
        <f>SUM(AA21:AA42)</f>
        <v>10818070.996145075</v>
      </c>
      <c r="AB20" s="42"/>
      <c r="AC20" s="42">
        <f>SUM(AC21:AC42)</f>
        <v>14746750.292719537</v>
      </c>
      <c r="AD20" s="70"/>
      <c r="AE20" s="70">
        <f t="shared" si="0"/>
        <v>111.23829472078195</v>
      </c>
      <c r="AF20" s="70"/>
      <c r="AG20" s="70">
        <f t="shared" si="1"/>
        <v>111.51159327878928</v>
      </c>
      <c r="AH20" s="46"/>
      <c r="AI20" s="43">
        <v>9725132</v>
      </c>
      <c r="AJ20" s="25"/>
      <c r="AK20" s="25">
        <f>SUM(AK21:AK42)</f>
        <v>13224410</v>
      </c>
      <c r="AL20" s="25"/>
      <c r="AM20" s="33">
        <f t="shared" si="2"/>
        <v>100.38099521086814</v>
      </c>
    </row>
    <row r="21" spans="1:39" ht="19.5" customHeight="1">
      <c r="A21" s="65" t="s">
        <v>39</v>
      </c>
      <c r="B21" s="71" t="s">
        <v>26</v>
      </c>
      <c r="C21" s="67" t="s">
        <v>3</v>
      </c>
      <c r="D21" s="77"/>
      <c r="E21" s="34">
        <v>11886</v>
      </c>
      <c r="F21" s="77"/>
      <c r="G21" s="34">
        <v>49204</v>
      </c>
      <c r="H21" s="34"/>
      <c r="I21" s="34">
        <v>16165</v>
      </c>
      <c r="J21" s="34"/>
      <c r="K21" s="34">
        <v>65369</v>
      </c>
      <c r="L21" s="34"/>
      <c r="M21" s="34">
        <v>15685</v>
      </c>
      <c r="N21" s="34"/>
      <c r="O21" s="34">
        <v>81526</v>
      </c>
      <c r="P21" s="34"/>
      <c r="Q21" s="34">
        <v>13951</v>
      </c>
      <c r="R21" s="34"/>
      <c r="S21" s="34">
        <v>95362</v>
      </c>
      <c r="T21" s="40"/>
      <c r="U21" s="40">
        <v>12795</v>
      </c>
      <c r="V21" s="40"/>
      <c r="W21" s="40">
        <v>108158</v>
      </c>
      <c r="X21" s="40"/>
      <c r="Y21" s="40">
        <v>12189</v>
      </c>
      <c r="Z21" s="40"/>
      <c r="AA21" s="40">
        <f>+W21+Y21</f>
        <v>120347</v>
      </c>
      <c r="AB21" s="40"/>
      <c r="AC21" s="40">
        <v>180462</v>
      </c>
      <c r="AD21" s="69"/>
      <c r="AE21" s="69">
        <f t="shared" si="0"/>
        <v>94.02182829553357</v>
      </c>
      <c r="AF21" s="69"/>
      <c r="AG21" s="69">
        <f t="shared" si="1"/>
        <v>97.56232057998281</v>
      </c>
      <c r="AH21" s="26"/>
      <c r="AI21" s="26">
        <v>127999</v>
      </c>
      <c r="AJ21" s="26"/>
      <c r="AK21" s="26">
        <v>184971</v>
      </c>
      <c r="AL21" s="26"/>
      <c r="AM21" s="33">
        <f t="shared" si="2"/>
        <v>95.26377491207502</v>
      </c>
    </row>
    <row r="22" spans="1:39" ht="19.5" customHeight="1">
      <c r="A22" s="65" t="s">
        <v>54</v>
      </c>
      <c r="B22" s="71" t="s">
        <v>27</v>
      </c>
      <c r="C22" s="67" t="s">
        <v>9</v>
      </c>
      <c r="D22" s="77">
        <v>2926</v>
      </c>
      <c r="E22" s="34">
        <v>20744</v>
      </c>
      <c r="F22" s="77">
        <v>11360</v>
      </c>
      <c r="G22" s="34">
        <v>79067</v>
      </c>
      <c r="H22" s="34">
        <v>3942</v>
      </c>
      <c r="I22" s="34">
        <v>28410</v>
      </c>
      <c r="J22" s="34">
        <v>15302</v>
      </c>
      <c r="K22" s="34">
        <v>107477</v>
      </c>
      <c r="L22" s="34">
        <v>3656</v>
      </c>
      <c r="M22" s="34">
        <v>26847</v>
      </c>
      <c r="N22" s="34">
        <v>19218</v>
      </c>
      <c r="O22" s="34">
        <v>136074</v>
      </c>
      <c r="P22" s="34">
        <v>4394</v>
      </c>
      <c r="Q22" s="34">
        <v>32263</v>
      </c>
      <c r="R22" s="34">
        <v>23598</v>
      </c>
      <c r="S22" s="34">
        <v>168254</v>
      </c>
      <c r="T22" s="40">
        <v>3158</v>
      </c>
      <c r="U22" s="40">
        <v>22861</v>
      </c>
      <c r="V22" s="40">
        <v>26756</v>
      </c>
      <c r="W22" s="40">
        <v>191116</v>
      </c>
      <c r="X22" s="40">
        <v>3023</v>
      </c>
      <c r="Y22" s="40">
        <v>21883.72482583914</v>
      </c>
      <c r="Z22" s="40">
        <f>+V22+X22</f>
        <v>29779</v>
      </c>
      <c r="AA22" s="40">
        <f aca="true" t="shared" si="3" ref="AA22:AA42">+W22+Y22</f>
        <v>212999.72482583913</v>
      </c>
      <c r="AB22" s="40">
        <v>39914</v>
      </c>
      <c r="AC22" s="40">
        <v>285492.15946467454</v>
      </c>
      <c r="AD22" s="69">
        <f>+Z22/AH22*100</f>
        <v>119.53676942838794</v>
      </c>
      <c r="AE22" s="69">
        <f t="shared" si="0"/>
        <v>131.39695801821</v>
      </c>
      <c r="AF22" s="69">
        <f>+AB22/AJ22*100</f>
        <v>116.23518448411427</v>
      </c>
      <c r="AG22" s="69">
        <f t="shared" si="1"/>
        <v>124.8877551803265</v>
      </c>
      <c r="AH22" s="26">
        <v>24912</v>
      </c>
      <c r="AI22" s="26">
        <v>162104</v>
      </c>
      <c r="AJ22" s="26">
        <v>34339</v>
      </c>
      <c r="AK22" s="26">
        <v>228599</v>
      </c>
      <c r="AL22" s="30">
        <f>+X22/T22*100</f>
        <v>95.72514249525015</v>
      </c>
      <c r="AM22" s="33">
        <f t="shared" si="2"/>
        <v>95.72514249525017</v>
      </c>
    </row>
    <row r="23" spans="1:39" ht="19.5" customHeight="1">
      <c r="A23" s="65" t="s">
        <v>55</v>
      </c>
      <c r="B23" s="71" t="s">
        <v>28</v>
      </c>
      <c r="C23" s="67" t="s">
        <v>9</v>
      </c>
      <c r="D23" s="77">
        <v>16345</v>
      </c>
      <c r="E23" s="34">
        <v>33796</v>
      </c>
      <c r="F23" s="77">
        <v>72208</v>
      </c>
      <c r="G23" s="34">
        <v>146814</v>
      </c>
      <c r="H23" s="34">
        <v>18855</v>
      </c>
      <c r="I23" s="34">
        <v>38784</v>
      </c>
      <c r="J23" s="34">
        <v>91062</v>
      </c>
      <c r="K23" s="34">
        <v>185598</v>
      </c>
      <c r="L23" s="34">
        <v>21959</v>
      </c>
      <c r="M23" s="34">
        <v>43571</v>
      </c>
      <c r="N23" s="34">
        <v>113209</v>
      </c>
      <c r="O23" s="34">
        <v>229256</v>
      </c>
      <c r="P23" s="34">
        <v>27756</v>
      </c>
      <c r="Q23" s="34">
        <v>54570</v>
      </c>
      <c r="R23" s="34">
        <v>140888</v>
      </c>
      <c r="S23" s="34">
        <v>283636</v>
      </c>
      <c r="T23" s="40">
        <v>26617</v>
      </c>
      <c r="U23" s="40">
        <v>49808</v>
      </c>
      <c r="V23" s="40">
        <v>167503</v>
      </c>
      <c r="W23" s="40">
        <v>333435</v>
      </c>
      <c r="X23" s="40">
        <v>26381</v>
      </c>
      <c r="Y23" s="40">
        <v>49366.376676560096</v>
      </c>
      <c r="Z23" s="40">
        <f>+V23+X23</f>
        <v>193884</v>
      </c>
      <c r="AA23" s="40">
        <f t="shared" si="3"/>
        <v>382801.3766765601</v>
      </c>
      <c r="AB23" s="40">
        <v>285128</v>
      </c>
      <c r="AC23" s="40">
        <v>562952.0276507305</v>
      </c>
      <c r="AD23" s="69">
        <f>+Z23/AH23*100</f>
        <v>46.743815998842756</v>
      </c>
      <c r="AE23" s="69">
        <f t="shared" si="0"/>
        <v>76.14240581221459</v>
      </c>
      <c r="AF23" s="69">
        <f>+AB23/AJ23*100</f>
        <v>62.51299028743066</v>
      </c>
      <c r="AG23" s="69">
        <f t="shared" si="1"/>
        <v>95.47093868831263</v>
      </c>
      <c r="AH23" s="26">
        <v>414780</v>
      </c>
      <c r="AI23" s="26">
        <v>502744</v>
      </c>
      <c r="AJ23" s="26">
        <v>456110</v>
      </c>
      <c r="AK23" s="26">
        <v>589658</v>
      </c>
      <c r="AL23" s="30">
        <f>+X23/T23*100</f>
        <v>99.11334861178945</v>
      </c>
      <c r="AM23" s="33">
        <f t="shared" si="2"/>
        <v>99.11334861178946</v>
      </c>
    </row>
    <row r="24" spans="1:39" ht="19.5" customHeight="1">
      <c r="A24" s="65" t="s">
        <v>56</v>
      </c>
      <c r="B24" s="71" t="s">
        <v>29</v>
      </c>
      <c r="C24" s="67" t="s">
        <v>9</v>
      </c>
      <c r="D24" s="77">
        <v>546</v>
      </c>
      <c r="E24" s="34">
        <v>5338</v>
      </c>
      <c r="F24" s="77">
        <v>2551</v>
      </c>
      <c r="G24" s="34">
        <v>25365</v>
      </c>
      <c r="H24" s="34">
        <v>649</v>
      </c>
      <c r="I24" s="34">
        <v>6544</v>
      </c>
      <c r="J24" s="34">
        <v>3200</v>
      </c>
      <c r="K24" s="34">
        <v>31909</v>
      </c>
      <c r="L24" s="34">
        <v>495</v>
      </c>
      <c r="M24" s="34">
        <v>5246</v>
      </c>
      <c r="N24" s="34">
        <v>3815</v>
      </c>
      <c r="O24" s="34">
        <v>38438</v>
      </c>
      <c r="P24" s="34">
        <v>390</v>
      </c>
      <c r="Q24" s="34">
        <v>4270</v>
      </c>
      <c r="R24" s="34">
        <v>4205</v>
      </c>
      <c r="S24" s="34">
        <v>42709</v>
      </c>
      <c r="T24" s="40">
        <v>319</v>
      </c>
      <c r="U24" s="40">
        <v>3691</v>
      </c>
      <c r="V24" s="40">
        <v>4524</v>
      </c>
      <c r="W24" s="40">
        <v>46400</v>
      </c>
      <c r="X24" s="40">
        <v>310</v>
      </c>
      <c r="Y24" s="40">
        <v>3586.8652037617558</v>
      </c>
      <c r="Z24" s="40">
        <f>+V24+X24</f>
        <v>4834</v>
      </c>
      <c r="AA24" s="40">
        <f t="shared" si="3"/>
        <v>49986.86520376176</v>
      </c>
      <c r="AB24" s="40">
        <v>6150</v>
      </c>
      <c r="AC24" s="40">
        <v>63595.20500685453</v>
      </c>
      <c r="AD24" s="69">
        <f>+Z24/AH24*100</f>
        <v>73.88048295888736</v>
      </c>
      <c r="AE24" s="69">
        <f t="shared" si="0"/>
        <v>100.90406589507612</v>
      </c>
      <c r="AF24" s="69">
        <f>+AB24/AJ24*100</f>
        <v>78.04568527918782</v>
      </c>
      <c r="AG24" s="69">
        <f t="shared" si="1"/>
        <v>102.46053523048033</v>
      </c>
      <c r="AH24" s="26">
        <v>6543</v>
      </c>
      <c r="AI24" s="26">
        <v>49539</v>
      </c>
      <c r="AJ24" s="26">
        <v>7880</v>
      </c>
      <c r="AK24" s="26">
        <v>62068</v>
      </c>
      <c r="AL24" s="30">
        <f>+X24/T24*100</f>
        <v>97.17868338557993</v>
      </c>
      <c r="AM24" s="33">
        <f t="shared" si="2"/>
        <v>97.17868338557994</v>
      </c>
    </row>
    <row r="25" spans="1:40" ht="19.5" customHeight="1">
      <c r="A25" s="65" t="s">
        <v>50</v>
      </c>
      <c r="B25" s="71" t="s">
        <v>30</v>
      </c>
      <c r="C25" s="67" t="s">
        <v>3</v>
      </c>
      <c r="D25" s="77"/>
      <c r="E25" s="34">
        <v>7010</v>
      </c>
      <c r="F25" s="77"/>
      <c r="G25" s="34">
        <v>36627</v>
      </c>
      <c r="H25" s="34"/>
      <c r="I25" s="34">
        <v>11389</v>
      </c>
      <c r="J25" s="34"/>
      <c r="K25" s="34">
        <v>48016</v>
      </c>
      <c r="L25" s="34"/>
      <c r="M25" s="34">
        <v>51255</v>
      </c>
      <c r="N25" s="34"/>
      <c r="O25" s="34">
        <v>99465</v>
      </c>
      <c r="P25" s="34"/>
      <c r="Q25" s="34">
        <v>20024</v>
      </c>
      <c r="R25" s="34"/>
      <c r="S25" s="34">
        <v>119490</v>
      </c>
      <c r="T25" s="40"/>
      <c r="U25" s="40">
        <v>11745</v>
      </c>
      <c r="V25" s="40"/>
      <c r="W25" s="40">
        <v>131235</v>
      </c>
      <c r="X25" s="40"/>
      <c r="Y25" s="40">
        <v>12089</v>
      </c>
      <c r="Z25" s="40"/>
      <c r="AA25" s="40">
        <f t="shared" si="3"/>
        <v>143324</v>
      </c>
      <c r="AB25" s="40"/>
      <c r="AC25" s="40">
        <v>190247</v>
      </c>
      <c r="AD25" s="69"/>
      <c r="AE25" s="69">
        <f t="shared" si="0"/>
        <v>166.2594977089496</v>
      </c>
      <c r="AF25" s="69"/>
      <c r="AG25" s="69">
        <f t="shared" si="1"/>
        <v>165.36459012403625</v>
      </c>
      <c r="AH25" s="26"/>
      <c r="AI25" s="26">
        <v>86205</v>
      </c>
      <c r="AJ25" s="26"/>
      <c r="AK25" s="26">
        <v>115047</v>
      </c>
      <c r="AL25" s="26"/>
      <c r="AM25" s="33">
        <f t="shared" si="2"/>
        <v>102.92890591741167</v>
      </c>
      <c r="AN25" s="31"/>
    </row>
    <row r="26" spans="1:39" ht="19.5" customHeight="1">
      <c r="A26" s="65" t="s">
        <v>57</v>
      </c>
      <c r="B26" s="71" t="s">
        <v>31</v>
      </c>
      <c r="C26" s="67" t="s">
        <v>3</v>
      </c>
      <c r="D26" s="77"/>
      <c r="E26" s="34">
        <v>13973</v>
      </c>
      <c r="F26" s="77"/>
      <c r="G26" s="34">
        <v>56689</v>
      </c>
      <c r="H26" s="34"/>
      <c r="I26" s="34">
        <v>14055</v>
      </c>
      <c r="J26" s="34"/>
      <c r="K26" s="34">
        <v>70744</v>
      </c>
      <c r="L26" s="34"/>
      <c r="M26" s="34">
        <v>12766</v>
      </c>
      <c r="N26" s="34"/>
      <c r="O26" s="34">
        <v>83510</v>
      </c>
      <c r="P26" s="34"/>
      <c r="Q26" s="34">
        <v>9261</v>
      </c>
      <c r="R26" s="34"/>
      <c r="S26" s="34">
        <v>92772</v>
      </c>
      <c r="T26" s="40"/>
      <c r="U26" s="40">
        <v>8106</v>
      </c>
      <c r="V26" s="40"/>
      <c r="W26" s="40">
        <v>100878</v>
      </c>
      <c r="X26" s="40"/>
      <c r="Y26" s="40">
        <v>8013</v>
      </c>
      <c r="Z26" s="40"/>
      <c r="AA26" s="40">
        <f t="shared" si="3"/>
        <v>108891</v>
      </c>
      <c r="AB26" s="40"/>
      <c r="AC26" s="40">
        <v>157236</v>
      </c>
      <c r="AD26" s="69"/>
      <c r="AE26" s="69">
        <f t="shared" si="0"/>
        <v>111.24380650763652</v>
      </c>
      <c r="AF26" s="69"/>
      <c r="AG26" s="69">
        <f t="shared" si="1"/>
        <v>112.20563468729483</v>
      </c>
      <c r="AH26" s="47"/>
      <c r="AI26" s="26">
        <v>97885</v>
      </c>
      <c r="AJ26" s="26"/>
      <c r="AK26" s="26">
        <v>140132</v>
      </c>
      <c r="AL26" s="26"/>
      <c r="AM26" s="33">
        <f t="shared" si="2"/>
        <v>98.85270170244263</v>
      </c>
    </row>
    <row r="27" spans="1:39" ht="19.5" customHeight="1">
      <c r="A27" s="65" t="s">
        <v>58</v>
      </c>
      <c r="B27" s="71" t="s">
        <v>32</v>
      </c>
      <c r="C27" s="67" t="s">
        <v>3</v>
      </c>
      <c r="D27" s="77"/>
      <c r="E27" s="34">
        <v>22742</v>
      </c>
      <c r="F27" s="77"/>
      <c r="G27" s="34">
        <v>87175</v>
      </c>
      <c r="H27" s="34"/>
      <c r="I27" s="34">
        <v>25526</v>
      </c>
      <c r="J27" s="34"/>
      <c r="K27" s="34">
        <v>112701</v>
      </c>
      <c r="L27" s="34"/>
      <c r="M27" s="34">
        <v>24457</v>
      </c>
      <c r="N27" s="34"/>
      <c r="O27" s="34">
        <v>137226</v>
      </c>
      <c r="P27" s="34"/>
      <c r="Q27" s="34">
        <v>26184</v>
      </c>
      <c r="R27" s="34"/>
      <c r="S27" s="34">
        <v>163377</v>
      </c>
      <c r="T27" s="40"/>
      <c r="U27" s="40">
        <v>23827</v>
      </c>
      <c r="V27" s="40"/>
      <c r="W27" s="40">
        <v>187178</v>
      </c>
      <c r="X27" s="40"/>
      <c r="Y27" s="40">
        <v>23437</v>
      </c>
      <c r="Z27" s="40"/>
      <c r="AA27" s="40">
        <f t="shared" si="3"/>
        <v>210615</v>
      </c>
      <c r="AB27" s="40"/>
      <c r="AC27" s="40">
        <v>290792</v>
      </c>
      <c r="AD27" s="69"/>
      <c r="AE27" s="69">
        <f t="shared" si="0"/>
        <v>101.73163309665266</v>
      </c>
      <c r="AF27" s="69"/>
      <c r="AG27" s="69">
        <f t="shared" si="1"/>
        <v>106.832626729465</v>
      </c>
      <c r="AH27" s="26"/>
      <c r="AI27" s="26">
        <v>207030</v>
      </c>
      <c r="AJ27" s="26"/>
      <c r="AK27" s="26">
        <v>272194</v>
      </c>
      <c r="AL27" s="26"/>
      <c r="AM27" s="33">
        <f t="shared" si="2"/>
        <v>98.36320141016493</v>
      </c>
    </row>
    <row r="28" spans="1:39" ht="19.5" customHeight="1">
      <c r="A28" s="65" t="s">
        <v>59</v>
      </c>
      <c r="B28" s="71" t="s">
        <v>33</v>
      </c>
      <c r="C28" s="67" t="s">
        <v>9</v>
      </c>
      <c r="D28" s="77">
        <v>1389</v>
      </c>
      <c r="E28" s="34">
        <v>2124</v>
      </c>
      <c r="F28" s="77">
        <v>7626</v>
      </c>
      <c r="G28" s="34">
        <v>11718</v>
      </c>
      <c r="H28" s="34">
        <v>1256</v>
      </c>
      <c r="I28" s="34">
        <v>1967</v>
      </c>
      <c r="J28" s="34">
        <v>8882</v>
      </c>
      <c r="K28" s="34">
        <v>13685</v>
      </c>
      <c r="L28" s="34">
        <v>1706</v>
      </c>
      <c r="M28" s="34">
        <v>2515</v>
      </c>
      <c r="N28" s="34">
        <v>10588</v>
      </c>
      <c r="O28" s="34">
        <v>16199</v>
      </c>
      <c r="P28" s="34">
        <v>2101</v>
      </c>
      <c r="Q28" s="34">
        <v>3423</v>
      </c>
      <c r="R28" s="34">
        <v>12688</v>
      </c>
      <c r="S28" s="34">
        <v>19623</v>
      </c>
      <c r="T28" s="40">
        <v>2007</v>
      </c>
      <c r="U28" s="40">
        <v>3024</v>
      </c>
      <c r="V28" s="40">
        <v>14695</v>
      </c>
      <c r="W28" s="40">
        <v>22647</v>
      </c>
      <c r="X28" s="40">
        <v>1923</v>
      </c>
      <c r="Y28" s="40">
        <v>2897.4349775784754</v>
      </c>
      <c r="Z28" s="40">
        <f>+V28+X28</f>
        <v>16618</v>
      </c>
      <c r="AA28" s="40">
        <f t="shared" si="3"/>
        <v>25544.434977578476</v>
      </c>
      <c r="AB28" s="40">
        <v>25620</v>
      </c>
      <c r="AC28" s="40">
        <v>39381.90059727769</v>
      </c>
      <c r="AD28" s="69">
        <f>+Z28/AH28*100</f>
        <v>101.03356031128405</v>
      </c>
      <c r="AE28" s="69">
        <f t="shared" si="0"/>
        <v>84.4527886321899</v>
      </c>
      <c r="AF28" s="69">
        <f>+AB28/AJ28*100</f>
        <v>101.48946284265567</v>
      </c>
      <c r="AG28" s="69">
        <f t="shared" si="1"/>
        <v>89.1336047739576</v>
      </c>
      <c r="AH28" s="26">
        <v>16448</v>
      </c>
      <c r="AI28" s="26">
        <v>30247</v>
      </c>
      <c r="AJ28" s="26">
        <v>25244</v>
      </c>
      <c r="AK28" s="26">
        <v>44183</v>
      </c>
      <c r="AL28" s="30">
        <f>+X28/T28*100</f>
        <v>95.81464872944694</v>
      </c>
      <c r="AM28" s="33">
        <f t="shared" si="2"/>
        <v>95.81464872944694</v>
      </c>
    </row>
    <row r="29" spans="1:39" ht="19.5" customHeight="1">
      <c r="A29" s="65" t="s">
        <v>60</v>
      </c>
      <c r="B29" s="71" t="s">
        <v>34</v>
      </c>
      <c r="C29" s="67" t="s">
        <v>3</v>
      </c>
      <c r="D29" s="77"/>
      <c r="E29" s="34">
        <v>23296</v>
      </c>
      <c r="F29" s="77"/>
      <c r="G29" s="34">
        <v>86404</v>
      </c>
      <c r="H29" s="34"/>
      <c r="I29" s="34">
        <v>24236</v>
      </c>
      <c r="J29" s="34"/>
      <c r="K29" s="34">
        <v>110639</v>
      </c>
      <c r="L29" s="34"/>
      <c r="M29" s="34">
        <v>25423</v>
      </c>
      <c r="N29" s="34"/>
      <c r="O29" s="34">
        <v>135712</v>
      </c>
      <c r="P29" s="34"/>
      <c r="Q29" s="34">
        <v>21525</v>
      </c>
      <c r="R29" s="34"/>
      <c r="S29" s="34">
        <v>157233</v>
      </c>
      <c r="T29" s="40"/>
      <c r="U29" s="40">
        <v>19263</v>
      </c>
      <c r="V29" s="40"/>
      <c r="W29" s="40">
        <v>176496</v>
      </c>
      <c r="X29" s="40"/>
      <c r="Y29" s="40">
        <v>19652</v>
      </c>
      <c r="Z29" s="40"/>
      <c r="AA29" s="40">
        <f t="shared" si="3"/>
        <v>196148</v>
      </c>
      <c r="AB29" s="40"/>
      <c r="AC29" s="40">
        <v>275315</v>
      </c>
      <c r="AD29" s="69"/>
      <c r="AE29" s="69">
        <f t="shared" si="0"/>
        <v>121.65801437706617</v>
      </c>
      <c r="AF29" s="69"/>
      <c r="AG29" s="69">
        <f t="shared" si="1"/>
        <v>123.75710227272727</v>
      </c>
      <c r="AH29" s="26"/>
      <c r="AI29" s="26">
        <v>161229</v>
      </c>
      <c r="AJ29" s="26"/>
      <c r="AK29" s="26">
        <v>222464</v>
      </c>
      <c r="AL29" s="26"/>
      <c r="AM29" s="33">
        <f t="shared" si="2"/>
        <v>102.01941545968955</v>
      </c>
    </row>
    <row r="30" spans="1:39" ht="19.5" customHeight="1">
      <c r="A30" s="65" t="s">
        <v>61</v>
      </c>
      <c r="B30" s="71" t="s">
        <v>35</v>
      </c>
      <c r="C30" s="67" t="s">
        <v>3</v>
      </c>
      <c r="D30" s="77"/>
      <c r="E30" s="34">
        <v>95650</v>
      </c>
      <c r="F30" s="77"/>
      <c r="G30" s="34">
        <v>350171</v>
      </c>
      <c r="H30" s="34"/>
      <c r="I30" s="34">
        <v>97635</v>
      </c>
      <c r="J30" s="34"/>
      <c r="K30" s="34">
        <v>447782</v>
      </c>
      <c r="L30" s="34"/>
      <c r="M30" s="34">
        <v>98455</v>
      </c>
      <c r="N30" s="34"/>
      <c r="O30" s="34">
        <v>548753</v>
      </c>
      <c r="P30" s="34"/>
      <c r="Q30" s="34">
        <v>110939</v>
      </c>
      <c r="R30" s="34"/>
      <c r="S30" s="34">
        <v>659660</v>
      </c>
      <c r="T30" s="40"/>
      <c r="U30" s="40">
        <v>126210</v>
      </c>
      <c r="V30" s="40"/>
      <c r="W30" s="40">
        <v>785871</v>
      </c>
      <c r="X30" s="40"/>
      <c r="Y30" s="40">
        <v>128268</v>
      </c>
      <c r="Z30" s="40"/>
      <c r="AA30" s="40">
        <f t="shared" si="3"/>
        <v>914139</v>
      </c>
      <c r="AB30" s="40"/>
      <c r="AC30" s="40">
        <v>1280478</v>
      </c>
      <c r="AD30" s="69"/>
      <c r="AE30" s="69">
        <f t="shared" si="0"/>
        <v>123.12133823588832</v>
      </c>
      <c r="AF30" s="69"/>
      <c r="AG30" s="69">
        <f t="shared" si="1"/>
        <v>123.69927566333125</v>
      </c>
      <c r="AH30" s="26"/>
      <c r="AI30" s="26">
        <v>742470</v>
      </c>
      <c r="AJ30" s="26"/>
      <c r="AK30" s="26">
        <v>1035154</v>
      </c>
      <c r="AL30" s="26"/>
      <c r="AM30" s="33">
        <f t="shared" si="2"/>
        <v>101.630615640599</v>
      </c>
    </row>
    <row r="31" spans="1:39" ht="19.5" customHeight="1">
      <c r="A31" s="65" t="s">
        <v>62</v>
      </c>
      <c r="B31" s="71" t="s">
        <v>36</v>
      </c>
      <c r="C31" s="67" t="s">
        <v>3</v>
      </c>
      <c r="D31" s="77"/>
      <c r="E31" s="34">
        <v>87109</v>
      </c>
      <c r="F31" s="77"/>
      <c r="G31" s="34">
        <v>353234</v>
      </c>
      <c r="H31" s="34"/>
      <c r="I31" s="34">
        <v>102301</v>
      </c>
      <c r="J31" s="34"/>
      <c r="K31" s="34">
        <v>455535</v>
      </c>
      <c r="L31" s="34"/>
      <c r="M31" s="34">
        <v>96006</v>
      </c>
      <c r="N31" s="34"/>
      <c r="O31" s="34">
        <v>555181</v>
      </c>
      <c r="P31" s="34"/>
      <c r="Q31" s="34">
        <v>101702</v>
      </c>
      <c r="R31" s="34"/>
      <c r="S31" s="34">
        <v>656848</v>
      </c>
      <c r="T31" s="40"/>
      <c r="U31" s="40">
        <v>97858</v>
      </c>
      <c r="V31" s="40"/>
      <c r="W31" s="40">
        <v>754665</v>
      </c>
      <c r="X31" s="40"/>
      <c r="Y31" s="40">
        <v>99135</v>
      </c>
      <c r="Z31" s="40"/>
      <c r="AA31" s="40">
        <f t="shared" si="3"/>
        <v>853800</v>
      </c>
      <c r="AB31" s="40"/>
      <c r="AC31" s="40">
        <v>1147813</v>
      </c>
      <c r="AD31" s="69"/>
      <c r="AE31" s="69">
        <f t="shared" si="0"/>
        <v>96.92767206705243</v>
      </c>
      <c r="AF31" s="69"/>
      <c r="AG31" s="69">
        <f t="shared" si="1"/>
        <v>98.30313816239104</v>
      </c>
      <c r="AH31" s="26"/>
      <c r="AI31" s="26">
        <v>880863</v>
      </c>
      <c r="AJ31" s="26"/>
      <c r="AK31" s="26">
        <v>1167626</v>
      </c>
      <c r="AL31" s="26"/>
      <c r="AM31" s="33">
        <f t="shared" si="2"/>
        <v>101.30495207341251</v>
      </c>
    </row>
    <row r="32" spans="1:39" ht="19.5" customHeight="1">
      <c r="A32" s="65" t="s">
        <v>63</v>
      </c>
      <c r="B32" s="71" t="s">
        <v>37</v>
      </c>
      <c r="C32" s="67" t="s">
        <v>3</v>
      </c>
      <c r="D32" s="77"/>
      <c r="E32" s="34">
        <v>145905</v>
      </c>
      <c r="F32" s="77"/>
      <c r="G32" s="34">
        <v>545365</v>
      </c>
      <c r="H32" s="34"/>
      <c r="I32" s="34">
        <v>145954</v>
      </c>
      <c r="J32" s="34"/>
      <c r="K32" s="34">
        <v>721213</v>
      </c>
      <c r="L32" s="34"/>
      <c r="M32" s="34">
        <v>162910</v>
      </c>
      <c r="N32" s="34"/>
      <c r="O32" s="34">
        <v>855591</v>
      </c>
      <c r="P32" s="68"/>
      <c r="Q32" s="34">
        <v>178692</v>
      </c>
      <c r="R32" s="34"/>
      <c r="S32" s="34">
        <v>1034080</v>
      </c>
      <c r="T32" s="38"/>
      <c r="U32" s="40">
        <v>165795</v>
      </c>
      <c r="V32" s="40"/>
      <c r="W32" s="40">
        <v>1199284</v>
      </c>
      <c r="X32" s="40"/>
      <c r="Y32" s="40">
        <v>168123</v>
      </c>
      <c r="Z32" s="40"/>
      <c r="AA32" s="40">
        <f t="shared" si="3"/>
        <v>1367407</v>
      </c>
      <c r="AB32" s="40"/>
      <c r="AC32" s="40">
        <v>1926478</v>
      </c>
      <c r="AD32" s="69"/>
      <c r="AE32" s="69">
        <f t="shared" si="0"/>
        <v>110.10994833539476</v>
      </c>
      <c r="AF32" s="69"/>
      <c r="AG32" s="69">
        <f t="shared" si="1"/>
        <v>113.65122215542756</v>
      </c>
      <c r="AH32" s="26"/>
      <c r="AI32" s="26">
        <v>1241856</v>
      </c>
      <c r="AJ32" s="26"/>
      <c r="AK32" s="26">
        <v>1695079</v>
      </c>
      <c r="AL32" s="26"/>
      <c r="AM32" s="33">
        <f t="shared" si="2"/>
        <v>101.40414367140143</v>
      </c>
    </row>
    <row r="33" spans="1:39" ht="19.5" customHeight="1">
      <c r="A33" s="65" t="s">
        <v>64</v>
      </c>
      <c r="B33" s="71" t="s">
        <v>38</v>
      </c>
      <c r="C33" s="67" t="s">
        <v>3</v>
      </c>
      <c r="D33" s="77"/>
      <c r="E33" s="34">
        <v>226230</v>
      </c>
      <c r="F33" s="77"/>
      <c r="G33" s="34">
        <v>791680</v>
      </c>
      <c r="H33" s="34"/>
      <c r="I33" s="34">
        <v>249640</v>
      </c>
      <c r="J33" s="34"/>
      <c r="K33" s="34">
        <v>1041318</v>
      </c>
      <c r="L33" s="34"/>
      <c r="M33" s="34">
        <v>217640</v>
      </c>
      <c r="N33" s="34"/>
      <c r="O33" s="34">
        <v>1258454</v>
      </c>
      <c r="P33" s="68"/>
      <c r="Q33" s="34">
        <v>220080</v>
      </c>
      <c r="R33" s="34"/>
      <c r="S33" s="34">
        <v>1473357</v>
      </c>
      <c r="T33" s="38"/>
      <c r="U33" s="40">
        <v>212923</v>
      </c>
      <c r="V33" s="40"/>
      <c r="W33" s="40">
        <v>1686031</v>
      </c>
      <c r="X33" s="40"/>
      <c r="Y33" s="40">
        <v>215420</v>
      </c>
      <c r="Z33" s="40"/>
      <c r="AA33" s="40">
        <f t="shared" si="3"/>
        <v>1901451</v>
      </c>
      <c r="AB33" s="40"/>
      <c r="AC33" s="40">
        <v>2694879</v>
      </c>
      <c r="AD33" s="69"/>
      <c r="AE33" s="69">
        <f t="shared" si="0"/>
        <v>116.98422102743278</v>
      </c>
      <c r="AF33" s="69"/>
      <c r="AG33" s="69">
        <f t="shared" si="1"/>
        <v>120.17303017749394</v>
      </c>
      <c r="AH33" s="26"/>
      <c r="AI33" s="26">
        <v>1625391</v>
      </c>
      <c r="AJ33" s="26"/>
      <c r="AK33" s="26">
        <v>2242499</v>
      </c>
      <c r="AL33" s="26"/>
      <c r="AM33" s="33">
        <f t="shared" si="2"/>
        <v>101.17272441211142</v>
      </c>
    </row>
    <row r="34" spans="1:39" ht="19.5" customHeight="1">
      <c r="A34" s="65" t="s">
        <v>65</v>
      </c>
      <c r="B34" s="71" t="s">
        <v>40</v>
      </c>
      <c r="C34" s="67" t="s">
        <v>3</v>
      </c>
      <c r="D34" s="77"/>
      <c r="E34" s="34">
        <v>26561</v>
      </c>
      <c r="F34" s="77"/>
      <c r="G34" s="34">
        <v>94529</v>
      </c>
      <c r="H34" s="34"/>
      <c r="I34" s="34">
        <v>26158</v>
      </c>
      <c r="J34" s="34"/>
      <c r="K34" s="34">
        <v>120688</v>
      </c>
      <c r="L34" s="34"/>
      <c r="M34" s="34">
        <v>26085</v>
      </c>
      <c r="N34" s="34"/>
      <c r="O34" s="34">
        <v>146722</v>
      </c>
      <c r="P34" s="34"/>
      <c r="Q34" s="34">
        <v>29791</v>
      </c>
      <c r="R34" s="34"/>
      <c r="S34" s="34">
        <v>176512</v>
      </c>
      <c r="T34" s="40"/>
      <c r="U34" s="40">
        <v>28941</v>
      </c>
      <c r="V34" s="40"/>
      <c r="W34" s="40">
        <v>205453</v>
      </c>
      <c r="X34" s="40"/>
      <c r="Y34" s="40">
        <v>27364</v>
      </c>
      <c r="Z34" s="40"/>
      <c r="AA34" s="40">
        <f t="shared" si="3"/>
        <v>232817</v>
      </c>
      <c r="AB34" s="40"/>
      <c r="AC34" s="40">
        <v>355472</v>
      </c>
      <c r="AD34" s="69"/>
      <c r="AE34" s="69">
        <f t="shared" si="0"/>
        <v>162.62145077358292</v>
      </c>
      <c r="AF34" s="69"/>
      <c r="AG34" s="69">
        <f t="shared" si="1"/>
        <v>167.93846967893117</v>
      </c>
      <c r="AH34" s="26"/>
      <c r="AI34" s="26">
        <v>143165</v>
      </c>
      <c r="AJ34" s="26"/>
      <c r="AK34" s="26">
        <v>211668</v>
      </c>
      <c r="AL34" s="26"/>
      <c r="AM34" s="33">
        <f t="shared" si="2"/>
        <v>94.5509830344494</v>
      </c>
    </row>
    <row r="35" spans="1:39" ht="19.5" customHeight="1">
      <c r="A35" s="65" t="s">
        <v>66</v>
      </c>
      <c r="B35" s="71" t="s">
        <v>41</v>
      </c>
      <c r="C35" s="67" t="s">
        <v>3</v>
      </c>
      <c r="D35" s="77"/>
      <c r="E35" s="34">
        <v>9881</v>
      </c>
      <c r="F35" s="77"/>
      <c r="G35" s="34">
        <v>38300</v>
      </c>
      <c r="H35" s="34"/>
      <c r="I35" s="34">
        <v>13005</v>
      </c>
      <c r="J35" s="34"/>
      <c r="K35" s="34">
        <v>51305</v>
      </c>
      <c r="L35" s="34"/>
      <c r="M35" s="34">
        <v>12449</v>
      </c>
      <c r="N35" s="34"/>
      <c r="O35" s="34">
        <v>63797</v>
      </c>
      <c r="P35" s="34"/>
      <c r="Q35" s="34">
        <v>11518</v>
      </c>
      <c r="R35" s="34"/>
      <c r="S35" s="34">
        <v>75315</v>
      </c>
      <c r="T35" s="40"/>
      <c r="U35" s="40">
        <v>10583</v>
      </c>
      <c r="V35" s="40"/>
      <c r="W35" s="40">
        <v>85899</v>
      </c>
      <c r="X35" s="40"/>
      <c r="Y35" s="40">
        <v>11239</v>
      </c>
      <c r="Z35" s="40"/>
      <c r="AA35" s="40">
        <f t="shared" si="3"/>
        <v>97138</v>
      </c>
      <c r="AB35" s="40">
        <v>192031.29809529806</v>
      </c>
      <c r="AC35" s="40">
        <v>140470</v>
      </c>
      <c r="AD35" s="69"/>
      <c r="AE35" s="69">
        <f t="shared" si="0"/>
        <v>107.28027742804763</v>
      </c>
      <c r="AF35" s="69"/>
      <c r="AG35" s="69">
        <f t="shared" si="1"/>
        <v>110.7231251872054</v>
      </c>
      <c r="AH35" s="26"/>
      <c r="AI35" s="26">
        <v>90546</v>
      </c>
      <c r="AJ35" s="26"/>
      <c r="AK35" s="26">
        <v>126866</v>
      </c>
      <c r="AL35" s="26"/>
      <c r="AM35" s="33">
        <f t="shared" si="2"/>
        <v>106.19862042898988</v>
      </c>
    </row>
    <row r="36" spans="1:39" ht="19.5" customHeight="1">
      <c r="A36" s="65" t="s">
        <v>67</v>
      </c>
      <c r="B36" s="71" t="s">
        <v>42</v>
      </c>
      <c r="C36" s="67" t="s">
        <v>9</v>
      </c>
      <c r="D36" s="77">
        <v>13039</v>
      </c>
      <c r="E36" s="34">
        <v>18853</v>
      </c>
      <c r="F36" s="77">
        <v>49823</v>
      </c>
      <c r="G36" s="34">
        <v>72316</v>
      </c>
      <c r="H36" s="34">
        <v>13979</v>
      </c>
      <c r="I36" s="34">
        <v>20679</v>
      </c>
      <c r="J36" s="34">
        <v>63802</v>
      </c>
      <c r="K36" s="34">
        <v>92995</v>
      </c>
      <c r="L36" s="34">
        <v>14057</v>
      </c>
      <c r="M36" s="34">
        <v>20517</v>
      </c>
      <c r="N36" s="34">
        <v>78403</v>
      </c>
      <c r="O36" s="34">
        <v>113750</v>
      </c>
      <c r="P36" s="34">
        <v>14530</v>
      </c>
      <c r="Q36" s="34">
        <v>22210</v>
      </c>
      <c r="R36" s="34">
        <v>92933</v>
      </c>
      <c r="S36" s="34">
        <v>135961</v>
      </c>
      <c r="T36" s="40">
        <v>12169</v>
      </c>
      <c r="U36" s="40">
        <v>18124</v>
      </c>
      <c r="V36" s="40">
        <v>105095</v>
      </c>
      <c r="W36" s="40">
        <v>154052</v>
      </c>
      <c r="X36" s="40">
        <v>12536</v>
      </c>
      <c r="Y36" s="40">
        <v>18670.594461336183</v>
      </c>
      <c r="Z36" s="40">
        <f>+V36+X36</f>
        <v>117631</v>
      </c>
      <c r="AA36" s="40">
        <f t="shared" si="3"/>
        <v>172722.59446133618</v>
      </c>
      <c r="AB36" s="40">
        <v>130781</v>
      </c>
      <c r="AC36" s="40">
        <v>229390</v>
      </c>
      <c r="AD36" s="69">
        <f>+Z36/AH36*100</f>
        <v>83.42505780059857</v>
      </c>
      <c r="AE36" s="69">
        <f t="shared" si="0"/>
        <v>98.56289022622342</v>
      </c>
      <c r="AF36" s="69">
        <f>+AB36/AH36*100</f>
        <v>92.75116665011844</v>
      </c>
      <c r="AG36" s="69">
        <f t="shared" si="1"/>
        <v>100.40487602039701</v>
      </c>
      <c r="AH36" s="26">
        <v>141002</v>
      </c>
      <c r="AI36" s="26">
        <v>175241</v>
      </c>
      <c r="AJ36" s="26">
        <v>177220</v>
      </c>
      <c r="AK36" s="26">
        <v>228465</v>
      </c>
      <c r="AL36" s="30">
        <f>+X36/T36*100</f>
        <v>103.01585997206016</v>
      </c>
      <c r="AM36" s="33">
        <f t="shared" si="2"/>
        <v>103.01585997206016</v>
      </c>
    </row>
    <row r="37" spans="1:39" ht="19.5" customHeight="1">
      <c r="A37" s="65" t="s">
        <v>68</v>
      </c>
      <c r="B37" s="71" t="s">
        <v>43</v>
      </c>
      <c r="C37" s="67" t="s">
        <v>3</v>
      </c>
      <c r="D37" s="77"/>
      <c r="E37" s="34">
        <v>43304</v>
      </c>
      <c r="F37" s="77"/>
      <c r="G37" s="34">
        <v>190440</v>
      </c>
      <c r="H37" s="34"/>
      <c r="I37" s="34">
        <v>46191</v>
      </c>
      <c r="J37" s="34"/>
      <c r="K37" s="34">
        <v>236464</v>
      </c>
      <c r="L37" s="34"/>
      <c r="M37" s="34">
        <v>43693</v>
      </c>
      <c r="N37" s="34"/>
      <c r="O37" s="34">
        <v>282596</v>
      </c>
      <c r="P37" s="34"/>
      <c r="Q37" s="34">
        <v>43837</v>
      </c>
      <c r="R37" s="34"/>
      <c r="S37" s="34">
        <v>326036</v>
      </c>
      <c r="T37" s="40"/>
      <c r="U37" s="40">
        <v>40202</v>
      </c>
      <c r="V37" s="40"/>
      <c r="W37" s="40">
        <v>366225</v>
      </c>
      <c r="X37" s="40"/>
      <c r="Y37" s="40">
        <v>40802</v>
      </c>
      <c r="Z37" s="40"/>
      <c r="AA37" s="40">
        <f t="shared" si="3"/>
        <v>407027</v>
      </c>
      <c r="AB37" s="40"/>
      <c r="AC37" s="40">
        <v>552136</v>
      </c>
      <c r="AD37" s="69"/>
      <c r="AE37" s="69">
        <f t="shared" si="0"/>
        <v>100.40826697453204</v>
      </c>
      <c r="AF37" s="69"/>
      <c r="AG37" s="69">
        <f t="shared" si="1"/>
        <v>102.06086283034527</v>
      </c>
      <c r="AH37" s="26"/>
      <c r="AI37" s="26">
        <v>405372</v>
      </c>
      <c r="AJ37" s="26"/>
      <c r="AK37" s="26">
        <v>540987</v>
      </c>
      <c r="AL37" s="26"/>
      <c r="AM37" s="33">
        <f t="shared" si="2"/>
        <v>101.49246306153923</v>
      </c>
    </row>
    <row r="38" spans="1:39" ht="19.5" customHeight="1">
      <c r="A38" s="78" t="s">
        <v>78</v>
      </c>
      <c r="B38" s="71" t="s">
        <v>44</v>
      </c>
      <c r="C38" s="67" t="s">
        <v>3</v>
      </c>
      <c r="D38" s="77"/>
      <c r="E38" s="34">
        <v>33766</v>
      </c>
      <c r="F38" s="77"/>
      <c r="G38" s="34">
        <v>131426</v>
      </c>
      <c r="H38" s="34"/>
      <c r="I38" s="34">
        <v>31696</v>
      </c>
      <c r="J38" s="34"/>
      <c r="K38" s="34">
        <v>163122</v>
      </c>
      <c r="L38" s="34"/>
      <c r="M38" s="34">
        <v>33486</v>
      </c>
      <c r="N38" s="34"/>
      <c r="O38" s="34">
        <v>196576</v>
      </c>
      <c r="P38" s="34"/>
      <c r="Q38" s="34">
        <v>34423</v>
      </c>
      <c r="R38" s="34"/>
      <c r="S38" s="34">
        <v>230999</v>
      </c>
      <c r="T38" s="40"/>
      <c r="U38" s="40">
        <v>32788</v>
      </c>
      <c r="V38" s="40"/>
      <c r="W38" s="40">
        <v>263778</v>
      </c>
      <c r="X38" s="40"/>
      <c r="Y38" s="40">
        <v>31253</v>
      </c>
      <c r="Z38" s="40"/>
      <c r="AA38" s="40">
        <f t="shared" si="3"/>
        <v>295031</v>
      </c>
      <c r="AB38" s="40">
        <v>393374.6666666666</v>
      </c>
      <c r="AC38" s="40">
        <v>433314</v>
      </c>
      <c r="AD38" s="69"/>
      <c r="AE38" s="69">
        <f t="shared" si="0"/>
        <v>111.84270881114216</v>
      </c>
      <c r="AF38" s="69"/>
      <c r="AG38" s="69">
        <f t="shared" si="1"/>
        <v>116.88885531930964</v>
      </c>
      <c r="AH38" s="26"/>
      <c r="AI38" s="26">
        <v>263791</v>
      </c>
      <c r="AJ38" s="26"/>
      <c r="AK38" s="26">
        <v>370706</v>
      </c>
      <c r="AL38" s="26"/>
      <c r="AM38" s="33">
        <f t="shared" si="2"/>
        <v>95.31840917408807</v>
      </c>
    </row>
    <row r="39" spans="1:39" ht="19.5" customHeight="1">
      <c r="A39" s="78" t="s">
        <v>77</v>
      </c>
      <c r="B39" s="71" t="s">
        <v>45</v>
      </c>
      <c r="C39" s="67" t="s">
        <v>3</v>
      </c>
      <c r="D39" s="77"/>
      <c r="E39" s="34">
        <v>75746</v>
      </c>
      <c r="F39" s="77"/>
      <c r="G39" s="34">
        <v>300019</v>
      </c>
      <c r="H39" s="34"/>
      <c r="I39" s="34">
        <v>76671</v>
      </c>
      <c r="J39" s="34"/>
      <c r="K39" s="34">
        <v>376539</v>
      </c>
      <c r="L39" s="34"/>
      <c r="M39" s="34">
        <v>74270</v>
      </c>
      <c r="N39" s="34"/>
      <c r="O39" s="34">
        <v>449642</v>
      </c>
      <c r="P39" s="34"/>
      <c r="Q39" s="34">
        <v>83064</v>
      </c>
      <c r="R39" s="34"/>
      <c r="S39" s="34">
        <v>532637</v>
      </c>
      <c r="T39" s="40"/>
      <c r="U39" s="40">
        <v>78437</v>
      </c>
      <c r="V39" s="40"/>
      <c r="W39" s="40">
        <v>611022</v>
      </c>
      <c r="X39" s="40"/>
      <c r="Y39" s="40">
        <v>77958</v>
      </c>
      <c r="Z39" s="40"/>
      <c r="AA39" s="40">
        <f t="shared" si="3"/>
        <v>688980</v>
      </c>
      <c r="AB39" s="40">
        <v>918640</v>
      </c>
      <c r="AC39" s="40">
        <v>958463</v>
      </c>
      <c r="AD39" s="69"/>
      <c r="AE39" s="69">
        <f t="shared" si="0"/>
        <v>101.18815080262597</v>
      </c>
      <c r="AF39" s="69"/>
      <c r="AG39" s="69">
        <f t="shared" si="1"/>
        <v>103.04436077777038</v>
      </c>
      <c r="AH39" s="26"/>
      <c r="AI39" s="26">
        <v>680890</v>
      </c>
      <c r="AJ39" s="26"/>
      <c r="AK39" s="26">
        <v>930146</v>
      </c>
      <c r="AL39" s="26"/>
      <c r="AM39" s="33">
        <f t="shared" si="2"/>
        <v>99.38931881637492</v>
      </c>
    </row>
    <row r="40" spans="1:39" ht="19.5" customHeight="1">
      <c r="A40" s="65" t="s">
        <v>69</v>
      </c>
      <c r="B40" s="71" t="s">
        <v>46</v>
      </c>
      <c r="C40" s="67" t="s">
        <v>3</v>
      </c>
      <c r="D40" s="77"/>
      <c r="E40" s="34">
        <v>7749</v>
      </c>
      <c r="F40" s="77"/>
      <c r="G40" s="34">
        <v>29884</v>
      </c>
      <c r="H40" s="34"/>
      <c r="I40" s="34">
        <v>7163</v>
      </c>
      <c r="J40" s="34"/>
      <c r="K40" s="34">
        <v>47047</v>
      </c>
      <c r="L40" s="34"/>
      <c r="M40" s="34">
        <v>7116</v>
      </c>
      <c r="N40" s="34"/>
      <c r="O40" s="34">
        <v>44164</v>
      </c>
      <c r="P40" s="34"/>
      <c r="Q40" s="34">
        <v>7577</v>
      </c>
      <c r="R40" s="34"/>
      <c r="S40" s="34">
        <v>51742</v>
      </c>
      <c r="T40" s="40"/>
      <c r="U40" s="40">
        <v>8114</v>
      </c>
      <c r="V40" s="40"/>
      <c r="W40" s="40">
        <v>59856</v>
      </c>
      <c r="X40" s="40"/>
      <c r="Y40" s="40">
        <v>8236</v>
      </c>
      <c r="Z40" s="40"/>
      <c r="AA40" s="40">
        <f t="shared" si="3"/>
        <v>68092</v>
      </c>
      <c r="AB40" s="40">
        <v>90789.33333333333</v>
      </c>
      <c r="AC40" s="40">
        <v>90789</v>
      </c>
      <c r="AD40" s="69"/>
      <c r="AE40" s="69">
        <f t="shared" si="0"/>
        <v>104.20862538642832</v>
      </c>
      <c r="AF40" s="69"/>
      <c r="AG40" s="69">
        <f t="shared" si="1"/>
        <v>104.36117018219437</v>
      </c>
      <c r="AH40" s="26"/>
      <c r="AI40" s="26">
        <v>65342</v>
      </c>
      <c r="AJ40" s="26"/>
      <c r="AK40" s="26">
        <v>86995</v>
      </c>
      <c r="AL40" s="26"/>
      <c r="AM40" s="33">
        <f t="shared" si="2"/>
        <v>101.5035740695095</v>
      </c>
    </row>
    <row r="41" spans="1:39" ht="38.25" customHeight="1">
      <c r="A41" s="78" t="s">
        <v>70</v>
      </c>
      <c r="B41" s="71" t="s">
        <v>47</v>
      </c>
      <c r="C41" s="67" t="s">
        <v>3</v>
      </c>
      <c r="D41" s="77"/>
      <c r="E41" s="34">
        <v>59795</v>
      </c>
      <c r="F41" s="77"/>
      <c r="G41" s="34">
        <v>231211</v>
      </c>
      <c r="H41" s="34"/>
      <c r="I41" s="34">
        <v>61846</v>
      </c>
      <c r="J41" s="34"/>
      <c r="K41" s="34">
        <v>292983</v>
      </c>
      <c r="L41" s="34"/>
      <c r="M41" s="34">
        <v>62805</v>
      </c>
      <c r="N41" s="34"/>
      <c r="O41" s="34">
        <v>355776</v>
      </c>
      <c r="P41" s="34"/>
      <c r="Q41" s="34">
        <v>63446</v>
      </c>
      <c r="R41" s="34"/>
      <c r="S41" s="34">
        <v>419177</v>
      </c>
      <c r="T41" s="40"/>
      <c r="U41" s="40">
        <v>63628</v>
      </c>
      <c r="V41" s="40"/>
      <c r="W41" s="40">
        <v>482745</v>
      </c>
      <c r="X41" s="40"/>
      <c r="Y41" s="40">
        <v>65125</v>
      </c>
      <c r="Z41" s="40"/>
      <c r="AA41" s="40">
        <f t="shared" si="3"/>
        <v>547870</v>
      </c>
      <c r="AB41" s="40">
        <v>730493.3333333334</v>
      </c>
      <c r="AC41" s="40">
        <v>790493</v>
      </c>
      <c r="AD41" s="69"/>
      <c r="AE41" s="69">
        <f t="shared" si="0"/>
        <v>121.4703169619894</v>
      </c>
      <c r="AF41" s="69"/>
      <c r="AG41" s="69">
        <f t="shared" si="1"/>
        <v>120.87529473648799</v>
      </c>
      <c r="AH41" s="26"/>
      <c r="AI41" s="26">
        <v>451032</v>
      </c>
      <c r="AJ41" s="26"/>
      <c r="AK41" s="26">
        <v>653974</v>
      </c>
      <c r="AL41" s="26"/>
      <c r="AM41" s="33">
        <f t="shared" si="2"/>
        <v>102.35273778839505</v>
      </c>
    </row>
    <row r="42" spans="1:39" ht="19.5" customHeight="1">
      <c r="A42" s="79" t="s">
        <v>71</v>
      </c>
      <c r="B42" s="80" t="s">
        <v>48</v>
      </c>
      <c r="C42" s="81" t="s">
        <v>3</v>
      </c>
      <c r="D42" s="82"/>
      <c r="E42" s="83">
        <v>183824</v>
      </c>
      <c r="F42" s="83"/>
      <c r="G42" s="83">
        <v>794959</v>
      </c>
      <c r="H42" s="83"/>
      <c r="I42" s="83">
        <v>188778</v>
      </c>
      <c r="J42" s="83"/>
      <c r="K42" s="83">
        <v>942895</v>
      </c>
      <c r="L42" s="83"/>
      <c r="M42" s="83">
        <v>232729</v>
      </c>
      <c r="N42" s="83"/>
      <c r="O42" s="83">
        <v>1219278</v>
      </c>
      <c r="P42" s="83"/>
      <c r="Q42" s="83">
        <v>208609</v>
      </c>
      <c r="R42" s="83"/>
      <c r="S42" s="83">
        <v>1427437</v>
      </c>
      <c r="T42" s="87"/>
      <c r="U42" s="87">
        <v>197512</v>
      </c>
      <c r="V42" s="87"/>
      <c r="W42" s="87">
        <v>1624702</v>
      </c>
      <c r="X42" s="87"/>
      <c r="Y42" s="87">
        <v>196237</v>
      </c>
      <c r="Z42" s="87"/>
      <c r="AA42" s="84">
        <f t="shared" si="3"/>
        <v>1820939</v>
      </c>
      <c r="AB42" s="87">
        <v>2427918.666666667</v>
      </c>
      <c r="AC42" s="84">
        <v>2101102</v>
      </c>
      <c r="AD42" s="85"/>
      <c r="AE42" s="85">
        <f t="shared" si="0"/>
        <v>118.69050203006014</v>
      </c>
      <c r="AF42" s="85"/>
      <c r="AG42" s="85">
        <f t="shared" si="1"/>
        <v>101.26139255849236</v>
      </c>
      <c r="AH42" s="26"/>
      <c r="AI42" s="26">
        <v>1534191</v>
      </c>
      <c r="AJ42" s="26"/>
      <c r="AK42" s="26">
        <v>2074929</v>
      </c>
      <c r="AL42" s="26"/>
      <c r="AM42" s="33">
        <f t="shared" si="2"/>
        <v>99.35446960184697</v>
      </c>
    </row>
    <row r="43" spans="1:39" s="9" customFormat="1" ht="16.5">
      <c r="A43" s="8"/>
      <c r="C43" s="27"/>
      <c r="D43" s="55"/>
      <c r="E43" s="55"/>
      <c r="F43" s="55"/>
      <c r="G43" s="55"/>
      <c r="H43" s="55"/>
      <c r="I43" s="55"/>
      <c r="J43" s="55"/>
      <c r="K43" s="103" t="s">
        <v>100</v>
      </c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32"/>
      <c r="AK43" s="32"/>
      <c r="AL43" s="27"/>
      <c r="AM43" s="27"/>
    </row>
    <row r="44" spans="1:39" s="10" customFormat="1" ht="16.5">
      <c r="A44" s="98" t="s">
        <v>10</v>
      </c>
      <c r="C44" s="50"/>
      <c r="D44" s="11"/>
      <c r="E44" s="98" t="s">
        <v>72</v>
      </c>
      <c r="F44" s="98"/>
      <c r="G44" s="98"/>
      <c r="H44" s="98"/>
      <c r="I44" s="98"/>
      <c r="J44" s="98"/>
      <c r="K44" s="12"/>
      <c r="L44" s="12"/>
      <c r="M44" s="98" t="s">
        <v>72</v>
      </c>
      <c r="N44" s="98"/>
      <c r="O44" s="98"/>
      <c r="P44" s="12"/>
      <c r="Q44" s="98"/>
      <c r="R44" s="98"/>
      <c r="S44" s="98"/>
      <c r="T44" s="12"/>
      <c r="U44" s="98" t="s">
        <v>72</v>
      </c>
      <c r="V44" s="98"/>
      <c r="W44" s="98"/>
      <c r="X44" s="98"/>
      <c r="Y44" s="98"/>
      <c r="Z44" s="98"/>
      <c r="AA44" s="14"/>
      <c r="AB44" s="14"/>
      <c r="AC44" s="105" t="s">
        <v>51</v>
      </c>
      <c r="AD44" s="105"/>
      <c r="AE44" s="105"/>
      <c r="AF44" s="105"/>
      <c r="AG44" s="105"/>
      <c r="AH44" s="14"/>
      <c r="AI44" s="14"/>
      <c r="AJ44" s="44"/>
      <c r="AK44" s="44"/>
      <c r="AL44" s="28"/>
      <c r="AM44" s="28"/>
    </row>
    <row r="45" spans="1:39" s="10" customFormat="1" ht="16.5">
      <c r="A45" s="98"/>
      <c r="C45" s="28"/>
      <c r="D45" s="11"/>
      <c r="E45" s="98"/>
      <c r="F45" s="98"/>
      <c r="G45" s="98"/>
      <c r="H45" s="98"/>
      <c r="I45" s="98"/>
      <c r="J45" s="98"/>
      <c r="K45" s="12"/>
      <c r="L45" s="12"/>
      <c r="M45" s="98"/>
      <c r="N45" s="98"/>
      <c r="O45" s="98"/>
      <c r="P45" s="12"/>
      <c r="Q45" s="98"/>
      <c r="R45" s="98"/>
      <c r="S45" s="98"/>
      <c r="T45" s="12"/>
      <c r="U45" s="98"/>
      <c r="V45" s="98"/>
      <c r="W45" s="98"/>
      <c r="X45" s="98"/>
      <c r="Y45" s="98"/>
      <c r="Z45" s="98"/>
      <c r="AA45" s="14"/>
      <c r="AB45" s="14"/>
      <c r="AC45" s="105" t="s">
        <v>12</v>
      </c>
      <c r="AD45" s="105"/>
      <c r="AE45" s="105"/>
      <c r="AF45" s="105"/>
      <c r="AG45" s="105"/>
      <c r="AH45" s="14"/>
      <c r="AI45" s="14"/>
      <c r="AJ45" s="44"/>
      <c r="AK45" s="44"/>
      <c r="AL45" s="28"/>
      <c r="AM45" s="28"/>
    </row>
    <row r="46" spans="1:39" s="9" customFormat="1" ht="16.5">
      <c r="A46" s="8"/>
      <c r="C46" s="2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3"/>
      <c r="AI46" s="13"/>
      <c r="AJ46" s="13"/>
      <c r="AK46" s="13"/>
      <c r="AL46" s="23"/>
      <c r="AM46" s="23"/>
    </row>
    <row r="47" spans="1:39" s="9" customFormat="1" ht="16.5">
      <c r="A47" s="8"/>
      <c r="C47" s="2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4"/>
      <c r="AB47" s="11"/>
      <c r="AC47" s="14"/>
      <c r="AD47" s="14" t="s">
        <v>101</v>
      </c>
      <c r="AE47" s="14"/>
      <c r="AF47" s="14"/>
      <c r="AG47" s="14"/>
      <c r="AH47" s="11"/>
      <c r="AI47" s="13"/>
      <c r="AJ47" s="11"/>
      <c r="AK47" s="13"/>
      <c r="AL47" s="29"/>
      <c r="AM47" s="23"/>
    </row>
    <row r="48" spans="1:39" s="9" customFormat="1" ht="16.5">
      <c r="A48" s="8"/>
      <c r="C48" s="27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3"/>
      <c r="AJ48" s="53">
        <v>193672</v>
      </c>
      <c r="AK48" s="13"/>
      <c r="AL48" s="29"/>
      <c r="AM48" s="23"/>
    </row>
    <row r="49" spans="1:39" s="9" customFormat="1" ht="16.5">
      <c r="A49" s="8"/>
      <c r="C49" s="27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3"/>
      <c r="AJ49" s="53">
        <v>1668</v>
      </c>
      <c r="AK49" s="13"/>
      <c r="AL49" s="29"/>
      <c r="AM49" s="23"/>
    </row>
    <row r="50" spans="1:39" s="9" customFormat="1" ht="16.5">
      <c r="A50" s="44" t="s">
        <v>85</v>
      </c>
      <c r="C50" s="50"/>
      <c r="D50" s="11"/>
      <c r="E50" s="105" t="s">
        <v>49</v>
      </c>
      <c r="F50" s="105"/>
      <c r="G50" s="105"/>
      <c r="H50" s="105"/>
      <c r="I50" s="105"/>
      <c r="J50" s="105"/>
      <c r="K50" s="11"/>
      <c r="L50" s="11"/>
      <c r="M50" s="105" t="s">
        <v>49</v>
      </c>
      <c r="N50" s="105"/>
      <c r="O50" s="105"/>
      <c r="P50" s="11"/>
      <c r="Q50" s="105"/>
      <c r="R50" s="105"/>
      <c r="S50" s="105"/>
      <c r="T50" s="11"/>
      <c r="U50" s="105" t="s">
        <v>49</v>
      </c>
      <c r="V50" s="105"/>
      <c r="W50" s="105"/>
      <c r="X50" s="105"/>
      <c r="Y50" s="105"/>
      <c r="Z50" s="105"/>
      <c r="AA50" s="14"/>
      <c r="AB50" s="14"/>
      <c r="AC50" s="105" t="s">
        <v>79</v>
      </c>
      <c r="AD50" s="105"/>
      <c r="AE50" s="105"/>
      <c r="AF50" s="105"/>
      <c r="AG50" s="105"/>
      <c r="AH50" s="14"/>
      <c r="AI50" s="51"/>
      <c r="AJ50" s="53">
        <v>1250655</v>
      </c>
      <c r="AK50" s="44"/>
      <c r="AL50" s="27"/>
      <c r="AM50" s="27"/>
    </row>
    <row r="51" ht="15.75">
      <c r="AJ51" s="53">
        <v>8279137</v>
      </c>
    </row>
  </sheetData>
  <sheetProtection/>
  <mergeCells count="80">
    <mergeCell ref="AC50:AG50"/>
    <mergeCell ref="U44:Z45"/>
    <mergeCell ref="U50:Z50"/>
    <mergeCell ref="AD1:AE1"/>
    <mergeCell ref="AD2:AE2"/>
    <mergeCell ref="AD3:AE3"/>
    <mergeCell ref="U10:U12"/>
    <mergeCell ref="V10:V12"/>
    <mergeCell ref="T1:AC2"/>
    <mergeCell ref="T3:AC3"/>
    <mergeCell ref="AH10:AH12"/>
    <mergeCell ref="AF8:AG9"/>
    <mergeCell ref="M50:O50"/>
    <mergeCell ref="M44:O45"/>
    <mergeCell ref="AF10:AF12"/>
    <mergeCell ref="AG10:AG12"/>
    <mergeCell ref="W10:W12"/>
    <mergeCell ref="AD10:AD12"/>
    <mergeCell ref="AC44:AG44"/>
    <mergeCell ref="AC45:AG45"/>
    <mergeCell ref="C8:C12"/>
    <mergeCell ref="R8:S9"/>
    <mergeCell ref="E50:J50"/>
    <mergeCell ref="Q44:S45"/>
    <mergeCell ref="Q50:S50"/>
    <mergeCell ref="E44:J45"/>
    <mergeCell ref="H10:H12"/>
    <mergeCell ref="K10:K12"/>
    <mergeCell ref="P10:P12"/>
    <mergeCell ref="N10:N12"/>
    <mergeCell ref="AL8:AM9"/>
    <mergeCell ref="AL10:AL12"/>
    <mergeCell ref="AM10:AM12"/>
    <mergeCell ref="K43:AI43"/>
    <mergeCell ref="Z10:Z12"/>
    <mergeCell ref="AA10:AA12"/>
    <mergeCell ref="T8:U9"/>
    <mergeCell ref="Q10:Q12"/>
    <mergeCell ref="X10:X12"/>
    <mergeCell ref="Y10:Y12"/>
    <mergeCell ref="A8:A12"/>
    <mergeCell ref="H8:I9"/>
    <mergeCell ref="D10:D12"/>
    <mergeCell ref="E10:E12"/>
    <mergeCell ref="P8:Q9"/>
    <mergeCell ref="D8:E9"/>
    <mergeCell ref="B8:B12"/>
    <mergeCell ref="I10:I12"/>
    <mergeCell ref="F8:G9"/>
    <mergeCell ref="F10:F12"/>
    <mergeCell ref="A44:A45"/>
    <mergeCell ref="J8:K9"/>
    <mergeCell ref="X8:Y9"/>
    <mergeCell ref="Z8:AA9"/>
    <mergeCell ref="L8:M9"/>
    <mergeCell ref="N8:O9"/>
    <mergeCell ref="L10:L12"/>
    <mergeCell ref="M10:M12"/>
    <mergeCell ref="G10:G12"/>
    <mergeCell ref="J10:J12"/>
    <mergeCell ref="S10:S12"/>
    <mergeCell ref="O10:O12"/>
    <mergeCell ref="AC10:AC12"/>
    <mergeCell ref="T10:T12"/>
    <mergeCell ref="R10:R12"/>
    <mergeCell ref="AJ8:AK9"/>
    <mergeCell ref="AJ10:AJ12"/>
    <mergeCell ref="AK10:AK12"/>
    <mergeCell ref="V8:W9"/>
    <mergeCell ref="AB8:AC9"/>
    <mergeCell ref="AH8:AI9"/>
    <mergeCell ref="AI10:AI12"/>
    <mergeCell ref="AE10:AE12"/>
    <mergeCell ref="AB10:AB12"/>
    <mergeCell ref="AD8:AE9"/>
    <mergeCell ref="AF1:AG1"/>
    <mergeCell ref="AF2:AG2"/>
    <mergeCell ref="AF3:AG3"/>
    <mergeCell ref="AF4:AG4"/>
    <mergeCell ref="AD4:AE4"/>
  </mergeCells>
  <printOptions/>
  <pageMargins left="0.2" right="0.19" top="0.32" bottom="0.2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8.72265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tuanpc</cp:lastModifiedBy>
  <cp:lastPrinted>2015-09-15T02:25:55Z</cp:lastPrinted>
  <dcterms:created xsi:type="dcterms:W3CDTF">2001-05-16T22:27:05Z</dcterms:created>
  <dcterms:modified xsi:type="dcterms:W3CDTF">2015-12-15T07:21:32Z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