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firstSheet="7" activeTab="7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xk-t8-2015 bc" sheetId="8" r:id="rId8"/>
    <sheet name="Sheet1" sheetId="9" r:id="rId9"/>
  </sheets>
  <definedNames>
    <definedName name="_Fill" hidden="1">#REF!</definedName>
    <definedName name="nhan">#REF!</definedName>
    <definedName name="_xlnm.Print_Titles" localSheetId="7">'xk-t8-2015 bc'!$8:$13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<sst xmlns="http://schemas.openxmlformats.org/spreadsheetml/2006/main" count="148" uniqueCount="97">
  <si>
    <t>A</t>
  </si>
  <si>
    <t>B</t>
  </si>
  <si>
    <t>C</t>
  </si>
  <si>
    <t>1000 USD</t>
  </si>
  <si>
    <t>Lượng</t>
  </si>
  <si>
    <t>Trị giá (1000 USD)</t>
  </si>
  <si>
    <t xml:space="preserve"> I.Phân theo loại hình kinh tế</t>
  </si>
  <si>
    <t>1.Kinh tế nhà nước</t>
  </si>
  <si>
    <t>2.Kinh tế tập thể</t>
  </si>
  <si>
    <t>Tấn</t>
  </si>
  <si>
    <t>Người lập biểu</t>
  </si>
  <si>
    <t>XUẤT KHẨU HÀNG HÓA</t>
  </si>
  <si>
    <t>PHÓ CỤC TRƯỞNG</t>
  </si>
  <si>
    <t>Biểu số: 007/BCC- TMDV</t>
  </si>
  <si>
    <t>Ban hành theo Thông tư</t>
  </si>
  <si>
    <t>số 08/2012/TT-BKHĐT</t>
  </si>
  <si>
    <t>ngày 7/11/2012 của Bộ trưởng</t>
  </si>
  <si>
    <t>Bộ Kế hoạch và Đầu tư</t>
  </si>
  <si>
    <t>TỔNG GIÁ TRỊ</t>
  </si>
  <si>
    <t>01</t>
  </si>
  <si>
    <t>02</t>
  </si>
  <si>
    <t>03</t>
  </si>
  <si>
    <t>05</t>
  </si>
  <si>
    <t>06</t>
  </si>
  <si>
    <t>''</t>
  </si>
  <si>
    <t>II. Nhóm/Mặt hàng chủ yếu</t>
  </si>
  <si>
    <t>07</t>
  </si>
  <si>
    <t>09</t>
  </si>
  <si>
    <t>10</t>
  </si>
  <si>
    <t>12</t>
  </si>
  <si>
    <t>20</t>
  </si>
  <si>
    <t>23</t>
  </si>
  <si>
    <t>24</t>
  </si>
  <si>
    <t>25</t>
  </si>
  <si>
    <t>27</t>
  </si>
  <si>
    <t>30</t>
  </si>
  <si>
    <t>32</t>
  </si>
  <si>
    <t>34</t>
  </si>
  <si>
    <t>35</t>
  </si>
  <si>
    <t>1. Hàng thủy sản</t>
  </si>
  <si>
    <t>36</t>
  </si>
  <si>
    <t>37</t>
  </si>
  <si>
    <t>40</t>
  </si>
  <si>
    <t>41</t>
  </si>
  <si>
    <t>43</t>
  </si>
  <si>
    <t>46</t>
  </si>
  <si>
    <t>47</t>
  </si>
  <si>
    <t>48</t>
  </si>
  <si>
    <t>49</t>
  </si>
  <si>
    <t>Đặng Thị Hiền</t>
  </si>
  <si>
    <t>5. Hóa chất</t>
  </si>
  <si>
    <t>KT.CỤC TRƯỞNG</t>
  </si>
  <si>
    <t>3.Kinh tế tư nhân</t>
  </si>
  <si>
    <t>4.Kinh tế có vốn ĐTNN</t>
  </si>
  <si>
    <t>2. Hạt điều</t>
  </si>
  <si>
    <t>3. Cà phê</t>
  </si>
  <si>
    <t>4. Hạt tiêu</t>
  </si>
  <si>
    <t>6. Chất dẻo nguyên liệu</t>
  </si>
  <si>
    <t>7. Sản phẩm từ chất dẻo</t>
  </si>
  <si>
    <t>8. Cao su</t>
  </si>
  <si>
    <t>9. Túi xách, ví, vali, mũ và ô dù</t>
  </si>
  <si>
    <t>10. Sản phẩm gỗ</t>
  </si>
  <si>
    <t>11. Xơ, sợi dệt các loại</t>
  </si>
  <si>
    <t>12. Hàng dệt, may</t>
  </si>
  <si>
    <t>13. Giày, dép các loại</t>
  </si>
  <si>
    <t>14. Nguyên phụ liệu dệt may, da giày</t>
  </si>
  <si>
    <t>15. Sản phẩm gốm, sứ</t>
  </si>
  <si>
    <t>16. Sắt, thép</t>
  </si>
  <si>
    <t>17. Sản phẩm từ sắt, thép</t>
  </si>
  <si>
    <t>20. Dây điện và dây cáp điện</t>
  </si>
  <si>
    <t>21. Phương tiện vận tải và 
phụ tùng</t>
  </si>
  <si>
    <t>22. Hàng hóa khác</t>
  </si>
  <si>
    <t>Người kiểm tra</t>
  </si>
  <si>
    <t>Thực hiện 
tháng 04/2015</t>
  </si>
  <si>
    <t>Cộng dồn 4 tháng năm 2015</t>
  </si>
  <si>
    <t>Đơn vị 
tính</t>
  </si>
  <si>
    <t>Mã
 số</t>
  </si>
  <si>
    <t>19. Máy móc thiết bị và dụng cụ phụ tùng</t>
  </si>
  <si>
    <t>18. Máy vi tính, sản phẩm điện tử và linh kiện</t>
  </si>
  <si>
    <t>Trần Xuân Hà</t>
  </si>
  <si>
    <t>Trị giá
 (1000 USD)</t>
  </si>
  <si>
    <t>Thực hiện 
tháng 05/2015</t>
  </si>
  <si>
    <t>Cộng dồn 5 tháng năm 2015</t>
  </si>
  <si>
    <t>Thực hiện 
tháng 06/2015</t>
  </si>
  <si>
    <t>Cộng dồn 6 tháng năm 2015</t>
  </si>
  <si>
    <t>Trịnh Thị Phương Thúy</t>
  </si>
  <si>
    <t>Thực hiện 
tháng 07/2015</t>
  </si>
  <si>
    <t>Cộng dồn 7 tháng năm 2015</t>
  </si>
  <si>
    <t>Tháng 08 năm 2015</t>
  </si>
  <si>
    <t>Dự ước
tháng 08/2015</t>
  </si>
  <si>
    <t>Dự ước 8 tháng năm 2015</t>
  </si>
  <si>
    <t>Dự ước 8 tháng 2015 so với cùng kỳ (%)</t>
  </si>
  <si>
    <t>Thực hiện
8 tháng 2014</t>
  </si>
  <si>
    <t>Tháng 8/2015 so 
tháng 7/2015</t>
  </si>
  <si>
    <t>Đã ký</t>
  </si>
  <si>
    <t>Đồng Nai, Ngày  17   tháng 8   năm 2015</t>
  </si>
  <si>
    <t xml:space="preserve">Số:     297       /BC - CTK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</si>
</sst>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&quot;Z$&quot;#,##0_);\(&quot;Z$&quot;#,##0\)"/>
    <numFmt numFmtId="214" formatCode="&quot;Z$&quot;#,##0_);[Red]\(&quot;Z$&quot;#,##0\)"/>
    <numFmt numFmtId="215" formatCode="&quot;Z$&quot;#,##0.00_);\(&quot;Z$&quot;#,##0.00\)"/>
    <numFmt numFmtId="216" formatCode="&quot;Z$&quot;#,##0.00_);[Red]\(&quot;Z$&quot;#,##0.00\)"/>
    <numFmt numFmtId="217" formatCode="_(&quot;Z$&quot;* #,##0_);_(&quot;Z$&quot;* \(#,##0\);_(&quot;Z$&quot;* &quot;-&quot;_);_(@_)"/>
    <numFmt numFmtId="218" formatCode="_(&quot;Z$&quot;* #,##0.00_);_(&quot;Z$&quot;* \(#,##0.00\);_(&quot;Z$&quot;* &quot;-&quot;??_);_(@_)"/>
    <numFmt numFmtId="219" formatCode="_(* #,##0.0_);_(* \(#,##0.0\);_(* &quot;-&quot;?_);_(@_)"/>
    <numFmt numFmtId="220" formatCode="#,##0.000"/>
    <numFmt numFmtId="221" formatCode="#,##0.0000"/>
  </numFmts>
  <fonts count="48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9" fillId="0" borderId="0">
      <alignment/>
      <protection/>
    </xf>
  </cellStyleXfs>
  <cellXfs count="8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3" fontId="12" fillId="32" borderId="0" xfId="0" applyNumberFormat="1" applyFont="1" applyFill="1" applyAlignment="1">
      <alignment horizontal="left" vertical="center"/>
    </xf>
    <xf numFmtId="3" fontId="13" fillId="32" borderId="0" xfId="0" applyNumberFormat="1" applyFont="1" applyFill="1" applyAlignment="1">
      <alignment horizontal="left" vertical="center"/>
    </xf>
    <xf numFmtId="3" fontId="12" fillId="32" borderId="10" xfId="0" applyNumberFormat="1" applyFont="1" applyFill="1" applyBorder="1" applyAlignment="1">
      <alignment horizontal="center" vertical="center"/>
    </xf>
    <xf numFmtId="3" fontId="12" fillId="32" borderId="11" xfId="43" applyNumberFormat="1" applyFont="1" applyFill="1" applyBorder="1" applyAlignment="1">
      <alignment horizontal="right" vertical="center"/>
    </xf>
    <xf numFmtId="3" fontId="12" fillId="32" borderId="12" xfId="0" applyNumberFormat="1" applyFont="1" applyFill="1" applyBorder="1" applyAlignment="1">
      <alignment horizontal="left" vertical="center"/>
    </xf>
    <xf numFmtId="3" fontId="12" fillId="32" borderId="12" xfId="0" applyNumberFormat="1" applyFont="1" applyFill="1" applyBorder="1" applyAlignment="1" quotePrefix="1">
      <alignment horizontal="center" vertical="center"/>
    </xf>
    <xf numFmtId="3" fontId="12" fillId="32" borderId="12" xfId="43" applyNumberFormat="1" applyFont="1" applyFill="1" applyBorder="1" applyAlignment="1">
      <alignment horizontal="right" vertical="center"/>
    </xf>
    <xf numFmtId="172" fontId="12" fillId="32" borderId="12" xfId="43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>
      <alignment horizontal="left" vertical="center"/>
    </xf>
    <xf numFmtId="3" fontId="13" fillId="32" borderId="13" xfId="0" applyNumberFormat="1" applyFont="1" applyFill="1" applyBorder="1" applyAlignment="1">
      <alignment horizontal="center" vertical="center"/>
    </xf>
    <xf numFmtId="3" fontId="13" fillId="32" borderId="13" xfId="0" applyNumberFormat="1" applyFont="1" applyFill="1" applyBorder="1" applyAlignment="1">
      <alignment horizontal="right" vertical="center"/>
    </xf>
    <xf numFmtId="3" fontId="13" fillId="32" borderId="13" xfId="43" applyNumberFormat="1" applyFont="1" applyFill="1" applyBorder="1" applyAlignment="1">
      <alignment horizontal="right" vertical="center"/>
    </xf>
    <xf numFmtId="172" fontId="13" fillId="32" borderId="12" xfId="43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 quotePrefix="1">
      <alignment horizontal="center" vertical="center"/>
    </xf>
    <xf numFmtId="3" fontId="12" fillId="32" borderId="13" xfId="0" applyNumberFormat="1" applyFont="1" applyFill="1" applyBorder="1" applyAlignment="1">
      <alignment horizontal="left" vertical="center"/>
    </xf>
    <xf numFmtId="3" fontId="12" fillId="32" borderId="13" xfId="0" applyNumberFormat="1" applyFont="1" applyFill="1" applyBorder="1" applyAlignment="1">
      <alignment horizontal="center" vertical="center"/>
    </xf>
    <xf numFmtId="3" fontId="12" fillId="32" borderId="13" xfId="0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>
      <alignment horizontal="left" vertical="center" wrapText="1"/>
    </xf>
    <xf numFmtId="3" fontId="13" fillId="32" borderId="14" xfId="0" applyNumberFormat="1" applyFont="1" applyFill="1" applyBorder="1" applyAlignment="1">
      <alignment horizontal="left" vertical="center"/>
    </xf>
    <xf numFmtId="3" fontId="13" fillId="32" borderId="14" xfId="0" applyNumberFormat="1" applyFont="1" applyFill="1" applyBorder="1" applyAlignment="1" quotePrefix="1">
      <alignment horizontal="center" vertical="center"/>
    </xf>
    <xf numFmtId="3" fontId="13" fillId="32" borderId="14" xfId="43" applyNumberFormat="1" applyFont="1" applyFill="1" applyBorder="1" applyAlignment="1">
      <alignment horizontal="right" vertical="center"/>
    </xf>
    <xf numFmtId="3" fontId="14" fillId="32" borderId="0" xfId="0" applyNumberFormat="1" applyFont="1" applyFill="1" applyAlignment="1">
      <alignment horizontal="center"/>
    </xf>
    <xf numFmtId="3" fontId="14" fillId="32" borderId="0" xfId="0" applyNumberFormat="1" applyFont="1" applyFill="1" applyAlignment="1">
      <alignment/>
    </xf>
    <xf numFmtId="3" fontId="15" fillId="32" borderId="15" xfId="0" applyNumberFormat="1" applyFont="1" applyFill="1" applyBorder="1" applyAlignment="1">
      <alignment horizontal="right"/>
    </xf>
    <xf numFmtId="3" fontId="15" fillId="32" borderId="0" xfId="0" applyNumberFormat="1" applyFont="1" applyFill="1" applyAlignment="1">
      <alignment/>
    </xf>
    <xf numFmtId="3" fontId="15" fillId="32" borderId="0" xfId="0" applyNumberFormat="1" applyFont="1" applyFill="1" applyAlignment="1">
      <alignment horizontal="right"/>
    </xf>
    <xf numFmtId="3" fontId="15" fillId="32" borderId="0" xfId="0" applyNumberFormat="1" applyFont="1" applyFill="1" applyAlignment="1">
      <alignment horizontal="right" vertical="center"/>
    </xf>
    <xf numFmtId="3" fontId="14" fillId="32" borderId="0" xfId="0" applyNumberFormat="1" applyFont="1" applyFill="1" applyAlignment="1">
      <alignment horizontal="right"/>
    </xf>
    <xf numFmtId="3" fontId="15" fillId="32" borderId="0" xfId="0" applyNumberFormat="1" applyFont="1" applyFill="1" applyAlignment="1">
      <alignment/>
    </xf>
    <xf numFmtId="3" fontId="13" fillId="32" borderId="0" xfId="0" applyNumberFormat="1" applyFont="1" applyFill="1" applyAlignment="1">
      <alignment horizontal="right"/>
    </xf>
    <xf numFmtId="3" fontId="13" fillId="32" borderId="0" xfId="0" applyNumberFormat="1" applyFont="1" applyFill="1" applyAlignment="1">
      <alignment/>
    </xf>
    <xf numFmtId="3" fontId="12" fillId="32" borderId="0" xfId="0" applyNumberFormat="1" applyFont="1" applyFill="1" applyAlignment="1">
      <alignment horizontal="right"/>
    </xf>
    <xf numFmtId="3" fontId="12" fillId="32" borderId="0" xfId="0" applyNumberFormat="1" applyFont="1" applyFill="1" applyAlignment="1">
      <alignment/>
    </xf>
    <xf numFmtId="3" fontId="12" fillId="32" borderId="0" xfId="0" applyNumberFormat="1" applyFont="1" applyFill="1" applyAlignment="1">
      <alignment horizontal="center" vertical="center"/>
    </xf>
    <xf numFmtId="3" fontId="13" fillId="32" borderId="13" xfId="65" applyNumberFormat="1" applyFont="1" applyFill="1" applyBorder="1" applyAlignment="1">
      <alignment horizontal="right" wrapText="1"/>
      <protection/>
    </xf>
    <xf numFmtId="3" fontId="13" fillId="32" borderId="13" xfId="64" applyNumberFormat="1" applyFont="1" applyFill="1" applyBorder="1" applyAlignment="1">
      <alignment horizontal="right" wrapText="1"/>
      <protection/>
    </xf>
    <xf numFmtId="175" fontId="12" fillId="32" borderId="12" xfId="43" applyNumberFormat="1" applyFont="1" applyFill="1" applyBorder="1" applyAlignment="1">
      <alignment horizontal="right" vertical="center"/>
    </xf>
    <xf numFmtId="3" fontId="10" fillId="32" borderId="0" xfId="0" applyNumberFormat="1" applyFont="1" applyFill="1" applyAlignment="1">
      <alignment vertical="center"/>
    </xf>
    <xf numFmtId="3" fontId="10" fillId="32" borderId="0" xfId="0" applyNumberFormat="1" applyFont="1" applyFill="1" applyAlignment="1">
      <alignment/>
    </xf>
    <xf numFmtId="3" fontId="16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Alignment="1">
      <alignment/>
    </xf>
    <xf numFmtId="3" fontId="16" fillId="32" borderId="10" xfId="0" applyNumberFormat="1" applyFont="1" applyFill="1" applyBorder="1" applyAlignment="1">
      <alignment horizontal="center" vertical="center"/>
    </xf>
    <xf numFmtId="3" fontId="16" fillId="32" borderId="12" xfId="0" applyNumberFormat="1" applyFont="1" applyFill="1" applyBorder="1" applyAlignment="1">
      <alignment horizontal="center" vertical="center"/>
    </xf>
    <xf numFmtId="3" fontId="17" fillId="32" borderId="13" xfId="0" applyNumberFormat="1" applyFont="1" applyFill="1" applyBorder="1" applyAlignment="1">
      <alignment horizontal="center" vertical="center"/>
    </xf>
    <xf numFmtId="3" fontId="17" fillId="32" borderId="13" xfId="0" applyNumberFormat="1" applyFont="1" applyFill="1" applyBorder="1" applyAlignment="1" quotePrefix="1">
      <alignment horizontal="center" vertical="center"/>
    </xf>
    <xf numFmtId="3" fontId="16" fillId="32" borderId="13" xfId="0" applyNumberFormat="1" applyFont="1" applyFill="1" applyBorder="1" applyAlignment="1">
      <alignment horizontal="center" vertical="center"/>
    </xf>
    <xf numFmtId="3" fontId="17" fillId="32" borderId="14" xfId="0" applyNumberFormat="1" applyFont="1" applyFill="1" applyBorder="1" applyAlignment="1">
      <alignment horizontal="center" vertical="center"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Alignment="1">
      <alignment/>
    </xf>
    <xf numFmtId="3" fontId="18" fillId="32" borderId="0" xfId="0" applyNumberFormat="1" applyFont="1" applyFill="1" applyAlignment="1">
      <alignment horizontal="right"/>
    </xf>
    <xf numFmtId="3" fontId="19" fillId="32" borderId="11" xfId="43" applyNumberFormat="1" applyFont="1" applyFill="1" applyBorder="1" applyAlignment="1">
      <alignment horizontal="right" vertical="center"/>
    </xf>
    <xf numFmtId="3" fontId="19" fillId="32" borderId="13" xfId="0" applyNumberFormat="1" applyFont="1" applyFill="1" applyBorder="1" applyAlignment="1">
      <alignment horizontal="right" vertical="center"/>
    </xf>
    <xf numFmtId="175" fontId="19" fillId="32" borderId="13" xfId="43" applyNumberFormat="1" applyFont="1" applyFill="1" applyBorder="1" applyAlignment="1">
      <alignment horizontal="right" vertical="center"/>
    </xf>
    <xf numFmtId="3" fontId="18" fillId="32" borderId="13" xfId="0" applyNumberFormat="1" applyFont="1" applyFill="1" applyBorder="1" applyAlignment="1">
      <alignment horizontal="right" vertical="center"/>
    </xf>
    <xf numFmtId="3" fontId="18" fillId="32" borderId="0" xfId="0" applyNumberFormat="1" applyFont="1" applyFill="1" applyAlignment="1">
      <alignment/>
    </xf>
    <xf numFmtId="3" fontId="19" fillId="32" borderId="0" xfId="0" applyNumberFormat="1" applyFont="1" applyFill="1" applyAlignment="1">
      <alignment/>
    </xf>
    <xf numFmtId="3" fontId="19" fillId="32" borderId="0" xfId="0" applyNumberFormat="1" applyFont="1" applyFill="1" applyAlignment="1">
      <alignment horizontal="right"/>
    </xf>
    <xf numFmtId="175" fontId="18" fillId="32" borderId="13" xfId="43" applyNumberFormat="1" applyFont="1" applyFill="1" applyBorder="1" applyAlignment="1">
      <alignment horizontal="right" vertical="center"/>
    </xf>
    <xf numFmtId="43" fontId="13" fillId="32" borderId="13" xfId="43" applyFont="1" applyFill="1" applyBorder="1" applyAlignment="1">
      <alignment horizontal="right" vertical="center"/>
    </xf>
    <xf numFmtId="3" fontId="15" fillId="32" borderId="0" xfId="0" applyNumberFormat="1" applyFont="1" applyFill="1" applyAlignment="1">
      <alignment horizontal="center"/>
    </xf>
    <xf numFmtId="3" fontId="12" fillId="32" borderId="10" xfId="43" applyNumberFormat="1" applyFont="1" applyFill="1" applyBorder="1" applyAlignment="1">
      <alignment horizontal="center" vertical="center"/>
    </xf>
    <xf numFmtId="175" fontId="13" fillId="32" borderId="12" xfId="43" applyNumberFormat="1" applyFont="1" applyFill="1" applyBorder="1" applyAlignment="1">
      <alignment horizontal="right" vertical="center"/>
    </xf>
    <xf numFmtId="43" fontId="13" fillId="32" borderId="0" xfId="43" applyFont="1" applyFill="1" applyAlignment="1">
      <alignment/>
    </xf>
    <xf numFmtId="3" fontId="10" fillId="32" borderId="0" xfId="0" applyNumberFormat="1" applyFont="1" applyFill="1" applyAlignment="1">
      <alignment horizontal="center" vertical="center"/>
    </xf>
    <xf numFmtId="3" fontId="15" fillId="32" borderId="0" xfId="0" applyNumberFormat="1" applyFont="1" applyFill="1" applyAlignment="1">
      <alignment horizontal="center"/>
    </xf>
    <xf numFmtId="3" fontId="15" fillId="32" borderId="0" xfId="0" applyNumberFormat="1" applyFont="1" applyFill="1" applyAlignment="1">
      <alignment horizontal="center" vertical="center"/>
    </xf>
    <xf numFmtId="3" fontId="19" fillId="32" borderId="10" xfId="0" applyNumberFormat="1" applyFont="1" applyFill="1" applyBorder="1" applyAlignment="1">
      <alignment horizontal="center" vertical="center" wrapText="1"/>
    </xf>
    <xf numFmtId="3" fontId="19" fillId="32" borderId="16" xfId="43" applyNumberFormat="1" applyFont="1" applyFill="1" applyBorder="1" applyAlignment="1">
      <alignment horizontal="center" vertical="center"/>
    </xf>
    <xf numFmtId="3" fontId="19" fillId="32" borderId="17" xfId="43" applyNumberFormat="1" applyFont="1" applyFill="1" applyBorder="1" applyAlignment="1">
      <alignment horizontal="center" vertical="center"/>
    </xf>
    <xf numFmtId="3" fontId="19" fillId="32" borderId="18" xfId="43" applyNumberFormat="1" applyFont="1" applyFill="1" applyBorder="1" applyAlignment="1">
      <alignment horizontal="center" vertical="center"/>
    </xf>
    <xf numFmtId="3" fontId="19" fillId="32" borderId="10" xfId="43" applyNumberFormat="1" applyFont="1" applyFill="1" applyBorder="1" applyAlignment="1">
      <alignment horizontal="center" vertical="center" wrapText="1"/>
    </xf>
    <xf numFmtId="3" fontId="14" fillId="32" borderId="15" xfId="0" applyNumberFormat="1" applyFont="1" applyFill="1" applyBorder="1" applyAlignment="1">
      <alignment horizontal="right"/>
    </xf>
    <xf numFmtId="3" fontId="12" fillId="32" borderId="10" xfId="43" applyNumberFormat="1" applyFont="1" applyFill="1" applyBorder="1" applyAlignment="1">
      <alignment horizontal="center" vertical="center"/>
    </xf>
    <xf numFmtId="3" fontId="16" fillId="32" borderId="10" xfId="43" applyNumberFormat="1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 vertical="center" wrapText="1"/>
    </xf>
    <xf numFmtId="3" fontId="12" fillId="32" borderId="16" xfId="43" applyNumberFormat="1" applyFont="1" applyFill="1" applyBorder="1" applyAlignment="1">
      <alignment horizontal="center" vertical="center"/>
    </xf>
    <xf numFmtId="3" fontId="12" fillId="32" borderId="17" xfId="43" applyNumberFormat="1" applyFont="1" applyFill="1" applyBorder="1" applyAlignment="1">
      <alignment horizontal="center" vertical="center"/>
    </xf>
    <xf numFmtId="3" fontId="12" fillId="32" borderId="18" xfId="43" applyNumberFormat="1" applyFont="1" applyFill="1" applyBorder="1" applyAlignment="1">
      <alignment horizontal="center" vertical="center"/>
    </xf>
    <xf numFmtId="3" fontId="12" fillId="32" borderId="10" xfId="43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3" fontId="10" fillId="32" borderId="0" xfId="0" applyNumberFormat="1" applyFont="1" applyFill="1" applyAlignment="1">
      <alignment horizontal="center"/>
    </xf>
    <xf numFmtId="3" fontId="12" fillId="32" borderId="10" xfId="0" applyNumberFormat="1" applyFont="1" applyFill="1" applyBorder="1" applyAlignment="1">
      <alignment horizontal="left" vertical="center" wrapText="1"/>
    </xf>
    <xf numFmtId="3" fontId="13" fillId="32" borderId="0" xfId="0" applyNumberFormat="1" applyFont="1" applyFill="1" applyAlignment="1">
      <alignment horizontal="left"/>
    </xf>
    <xf numFmtId="3" fontId="12" fillId="32" borderId="0" xfId="0" applyNumberFormat="1" applyFont="1" applyFill="1" applyAlignment="1">
      <alignment horizontal="left"/>
    </xf>
  </cellXfs>
  <cellStyles count="69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heet3" xfId="64"/>
    <cellStyle name="Normal_Sheet5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C1">
      <selection activeCell="W48" sqref="W48:X48"/>
    </sheetView>
  </sheetViews>
  <sheetFormatPr defaultColWidth="8.72265625" defaultRowHeight="16.5"/>
  <cols>
    <col min="1" max="1" width="32.36328125" style="35" customWidth="1"/>
    <col min="2" max="2" width="4.0859375" style="35" customWidth="1"/>
    <col min="3" max="3" width="8.0859375" style="45" customWidth="1"/>
    <col min="4" max="4" width="5.8125" style="34" hidden="1" customWidth="1"/>
    <col min="5" max="5" width="7.90625" style="34" hidden="1" customWidth="1"/>
    <col min="6" max="6" width="5.8125" style="34" hidden="1" customWidth="1"/>
    <col min="7" max="7" width="7.90625" style="34" hidden="1" customWidth="1"/>
    <col min="8" max="8" width="5.8125" style="34" hidden="1" customWidth="1"/>
    <col min="9" max="9" width="7.90625" style="34" hidden="1" customWidth="1"/>
    <col min="10" max="10" width="5.8125" style="34" hidden="1" customWidth="1"/>
    <col min="11" max="11" width="7.90625" style="34" hidden="1" customWidth="1"/>
    <col min="12" max="12" width="5.8125" style="34" hidden="1" customWidth="1"/>
    <col min="13" max="13" width="9.0859375" style="34" hidden="1" customWidth="1"/>
    <col min="14" max="14" width="6.90625" style="34" hidden="1" customWidth="1"/>
    <col min="15" max="15" width="8.99609375" style="34" hidden="1" customWidth="1"/>
    <col min="16" max="16" width="6.8125" style="34" bestFit="1" customWidth="1"/>
    <col min="17" max="17" width="9.54296875" style="34" customWidth="1"/>
    <col min="18" max="18" width="6.90625" style="34" customWidth="1"/>
    <col min="19" max="19" width="9.36328125" style="34" customWidth="1"/>
    <col min="20" max="20" width="6.54296875" style="34" customWidth="1"/>
    <col min="21" max="21" width="8.453125" style="34" customWidth="1"/>
    <col min="22" max="22" width="7.18359375" style="34" customWidth="1"/>
    <col min="23" max="23" width="8.453125" style="34" customWidth="1"/>
    <col min="24" max="24" width="5.54296875" style="34" customWidth="1"/>
    <col min="25" max="25" width="7.90625" style="34" customWidth="1"/>
    <col min="26" max="26" width="8.99609375" style="34" hidden="1" customWidth="1"/>
    <col min="27" max="27" width="8.18359375" style="34" hidden="1" customWidth="1"/>
    <col min="28" max="28" width="5.36328125" style="54" hidden="1" customWidth="1"/>
    <col min="29" max="29" width="5.54296875" style="54" hidden="1" customWidth="1"/>
    <col min="30" max="16384" width="8.90625" style="35" customWidth="1"/>
  </cols>
  <sheetData>
    <row r="1" spans="1:25" ht="18" customHeight="1">
      <c r="A1" s="5" t="s">
        <v>13</v>
      </c>
      <c r="B1" s="68" t="s">
        <v>11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42"/>
      <c r="W1" s="42"/>
      <c r="X1" s="87"/>
      <c r="Y1" s="87"/>
    </row>
    <row r="2" spans="1:25" ht="18" customHeight="1">
      <c r="A2" s="6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2"/>
      <c r="W2" s="42"/>
      <c r="X2" s="88"/>
      <c r="Y2" s="88"/>
    </row>
    <row r="3" spans="1:25" ht="18" customHeight="1">
      <c r="A3" s="6" t="s">
        <v>15</v>
      </c>
      <c r="B3" s="85" t="s">
        <v>88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43"/>
      <c r="W3" s="43"/>
      <c r="X3" s="87"/>
      <c r="Y3" s="87"/>
    </row>
    <row r="4" spans="1:25" ht="18" customHeight="1">
      <c r="A4" s="6" t="s">
        <v>16</v>
      </c>
      <c r="D4" s="36"/>
      <c r="E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88"/>
      <c r="Y4" s="88"/>
    </row>
    <row r="5" ht="18" customHeight="1">
      <c r="A5" s="6" t="s">
        <v>17</v>
      </c>
    </row>
    <row r="6" ht="18" customHeight="1">
      <c r="A6" s="6" t="s">
        <v>96</v>
      </c>
    </row>
    <row r="7" ht="0.75" customHeight="1"/>
    <row r="8" spans="1:29" s="37" customFormat="1" ht="12.75" customHeight="1">
      <c r="A8" s="86"/>
      <c r="B8" s="84" t="s">
        <v>76</v>
      </c>
      <c r="C8" s="79" t="s">
        <v>75</v>
      </c>
      <c r="D8" s="84" t="s">
        <v>73</v>
      </c>
      <c r="E8" s="84"/>
      <c r="F8" s="84" t="s">
        <v>74</v>
      </c>
      <c r="G8" s="84"/>
      <c r="H8" s="84" t="s">
        <v>81</v>
      </c>
      <c r="I8" s="84"/>
      <c r="J8" s="84" t="s">
        <v>82</v>
      </c>
      <c r="K8" s="84"/>
      <c r="L8" s="84" t="s">
        <v>83</v>
      </c>
      <c r="M8" s="84"/>
      <c r="N8" s="84" t="s">
        <v>84</v>
      </c>
      <c r="O8" s="84"/>
      <c r="P8" s="84" t="s">
        <v>86</v>
      </c>
      <c r="Q8" s="84"/>
      <c r="R8" s="84" t="s">
        <v>87</v>
      </c>
      <c r="S8" s="84"/>
      <c r="T8" s="84" t="s">
        <v>89</v>
      </c>
      <c r="U8" s="84"/>
      <c r="V8" s="84" t="s">
        <v>90</v>
      </c>
      <c r="W8" s="84"/>
      <c r="X8" s="84" t="s">
        <v>91</v>
      </c>
      <c r="Y8" s="84"/>
      <c r="Z8" s="84" t="s">
        <v>92</v>
      </c>
      <c r="AA8" s="84"/>
      <c r="AB8" s="71" t="s">
        <v>93</v>
      </c>
      <c r="AC8" s="71"/>
    </row>
    <row r="9" spans="1:29" s="37" customFormat="1" ht="36.75" customHeight="1">
      <c r="A9" s="86"/>
      <c r="B9" s="84"/>
      <c r="C9" s="79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71"/>
      <c r="AC9" s="71"/>
    </row>
    <row r="10" spans="1:29" s="38" customFormat="1" ht="9.75" customHeight="1">
      <c r="A10" s="86"/>
      <c r="B10" s="84"/>
      <c r="C10" s="79"/>
      <c r="D10" s="77" t="s">
        <v>4</v>
      </c>
      <c r="E10" s="83" t="s">
        <v>80</v>
      </c>
      <c r="F10" s="77" t="s">
        <v>4</v>
      </c>
      <c r="G10" s="83" t="s">
        <v>80</v>
      </c>
      <c r="H10" s="77" t="s">
        <v>4</v>
      </c>
      <c r="I10" s="83" t="s">
        <v>80</v>
      </c>
      <c r="J10" s="77" t="s">
        <v>4</v>
      </c>
      <c r="K10" s="83" t="s">
        <v>80</v>
      </c>
      <c r="L10" s="77" t="s">
        <v>4</v>
      </c>
      <c r="M10" s="78" t="s">
        <v>80</v>
      </c>
      <c r="N10" s="77" t="s">
        <v>4</v>
      </c>
      <c r="O10" s="78" t="s">
        <v>80</v>
      </c>
      <c r="P10" s="77" t="s">
        <v>4</v>
      </c>
      <c r="Q10" s="78" t="s">
        <v>80</v>
      </c>
      <c r="R10" s="77" t="s">
        <v>4</v>
      </c>
      <c r="S10" s="78" t="s">
        <v>80</v>
      </c>
      <c r="T10" s="77" t="s">
        <v>4</v>
      </c>
      <c r="U10" s="78" t="s">
        <v>5</v>
      </c>
      <c r="V10" s="77" t="s">
        <v>4</v>
      </c>
      <c r="W10" s="78" t="s">
        <v>80</v>
      </c>
      <c r="X10" s="80" t="s">
        <v>4</v>
      </c>
      <c r="Y10" s="78" t="s">
        <v>80</v>
      </c>
      <c r="Z10" s="80" t="s">
        <v>4</v>
      </c>
      <c r="AA10" s="83" t="s">
        <v>80</v>
      </c>
      <c r="AB10" s="72" t="s">
        <v>4</v>
      </c>
      <c r="AC10" s="75" t="s">
        <v>80</v>
      </c>
    </row>
    <row r="11" spans="1:29" s="38" customFormat="1" ht="16.5" customHeight="1" hidden="1">
      <c r="A11" s="86"/>
      <c r="B11" s="84"/>
      <c r="C11" s="79"/>
      <c r="D11" s="77"/>
      <c r="E11" s="83"/>
      <c r="F11" s="77"/>
      <c r="G11" s="83"/>
      <c r="H11" s="77"/>
      <c r="I11" s="83"/>
      <c r="J11" s="77"/>
      <c r="K11" s="83"/>
      <c r="L11" s="77"/>
      <c r="M11" s="78"/>
      <c r="N11" s="77"/>
      <c r="O11" s="78"/>
      <c r="P11" s="77"/>
      <c r="Q11" s="78"/>
      <c r="R11" s="77"/>
      <c r="S11" s="78"/>
      <c r="T11" s="77"/>
      <c r="U11" s="78"/>
      <c r="V11" s="77"/>
      <c r="W11" s="78"/>
      <c r="X11" s="81"/>
      <c r="Y11" s="78"/>
      <c r="Z11" s="81"/>
      <c r="AA11" s="83"/>
      <c r="AB11" s="73"/>
      <c r="AC11" s="75"/>
    </row>
    <row r="12" spans="1:29" s="44" customFormat="1" ht="34.5" customHeight="1">
      <c r="A12" s="86"/>
      <c r="B12" s="84"/>
      <c r="C12" s="79"/>
      <c r="D12" s="77"/>
      <c r="E12" s="83"/>
      <c r="F12" s="77"/>
      <c r="G12" s="83"/>
      <c r="H12" s="77"/>
      <c r="I12" s="83"/>
      <c r="J12" s="77"/>
      <c r="K12" s="83"/>
      <c r="L12" s="77"/>
      <c r="M12" s="78"/>
      <c r="N12" s="77"/>
      <c r="O12" s="78"/>
      <c r="P12" s="77"/>
      <c r="Q12" s="78"/>
      <c r="R12" s="77"/>
      <c r="S12" s="78"/>
      <c r="T12" s="77"/>
      <c r="U12" s="78"/>
      <c r="V12" s="77"/>
      <c r="W12" s="78"/>
      <c r="X12" s="82"/>
      <c r="Y12" s="78"/>
      <c r="Z12" s="82"/>
      <c r="AA12" s="83"/>
      <c r="AB12" s="74"/>
      <c r="AC12" s="75"/>
    </row>
    <row r="13" spans="1:29" s="37" customFormat="1" ht="16.5" customHeight="1">
      <c r="A13" s="7" t="s">
        <v>0</v>
      </c>
      <c r="B13" s="7" t="s">
        <v>1</v>
      </c>
      <c r="C13" s="46" t="s">
        <v>2</v>
      </c>
      <c r="D13" s="65">
        <v>1</v>
      </c>
      <c r="E13" s="65">
        <v>2</v>
      </c>
      <c r="F13" s="65">
        <v>3</v>
      </c>
      <c r="G13" s="65">
        <v>4</v>
      </c>
      <c r="H13" s="65">
        <v>1</v>
      </c>
      <c r="I13" s="65">
        <v>2</v>
      </c>
      <c r="J13" s="65">
        <v>3</v>
      </c>
      <c r="K13" s="65">
        <v>4</v>
      </c>
      <c r="L13" s="65">
        <v>1</v>
      </c>
      <c r="M13" s="65">
        <v>2</v>
      </c>
      <c r="N13" s="65">
        <v>3</v>
      </c>
      <c r="O13" s="65">
        <v>4</v>
      </c>
      <c r="P13" s="65">
        <v>1</v>
      </c>
      <c r="Q13" s="65">
        <v>2</v>
      </c>
      <c r="R13" s="65">
        <v>3</v>
      </c>
      <c r="S13" s="65">
        <v>4</v>
      </c>
      <c r="T13" s="65">
        <v>5</v>
      </c>
      <c r="U13" s="65">
        <v>6</v>
      </c>
      <c r="V13" s="65">
        <v>7</v>
      </c>
      <c r="W13" s="65">
        <v>8</v>
      </c>
      <c r="X13" s="65">
        <v>9</v>
      </c>
      <c r="Y13" s="65">
        <v>10</v>
      </c>
      <c r="Z13" s="8">
        <v>19</v>
      </c>
      <c r="AA13" s="8">
        <v>20</v>
      </c>
      <c r="AB13" s="55">
        <v>19</v>
      </c>
      <c r="AC13" s="55">
        <v>20</v>
      </c>
    </row>
    <row r="14" spans="1:29" s="37" customFormat="1" ht="15.75">
      <c r="A14" s="9" t="s">
        <v>18</v>
      </c>
      <c r="B14" s="10" t="s">
        <v>19</v>
      </c>
      <c r="C14" s="47" t="s">
        <v>3</v>
      </c>
      <c r="D14" s="11"/>
      <c r="E14" s="11">
        <v>1155282</v>
      </c>
      <c r="F14" s="11"/>
      <c r="G14" s="11">
        <v>4502597</v>
      </c>
      <c r="H14" s="11"/>
      <c r="I14" s="11">
        <f>SUM(I15:I19)</f>
        <v>1234793</v>
      </c>
      <c r="J14" s="11"/>
      <c r="K14" s="11">
        <f>SUM(K15:K19)</f>
        <v>5736024</v>
      </c>
      <c r="L14" s="11"/>
      <c r="M14" s="11">
        <v>1295926</v>
      </c>
      <c r="N14" s="11"/>
      <c r="O14" s="11">
        <v>7047686</v>
      </c>
      <c r="P14" s="41"/>
      <c r="Q14" s="11">
        <v>1301359</v>
      </c>
      <c r="R14" s="11"/>
      <c r="S14" s="11">
        <v>8342217</v>
      </c>
      <c r="T14" s="41"/>
      <c r="U14" s="11">
        <v>1334495</v>
      </c>
      <c r="V14" s="11"/>
      <c r="W14" s="11">
        <v>9676712</v>
      </c>
      <c r="X14" s="12"/>
      <c r="Y14" s="12">
        <f>+W14/AA14*100</f>
        <v>112.25000445150577</v>
      </c>
      <c r="Z14" s="21"/>
      <c r="AA14" s="21">
        <v>8620678.5</v>
      </c>
      <c r="AB14" s="56"/>
      <c r="AC14" s="57">
        <f>+U14/Q14*100</f>
        <v>102.5462612545808</v>
      </c>
    </row>
    <row r="15" spans="1:29" ht="15.75">
      <c r="A15" s="13" t="s">
        <v>6</v>
      </c>
      <c r="B15" s="14"/>
      <c r="C15" s="48"/>
      <c r="D15" s="15"/>
      <c r="E15" s="15"/>
      <c r="F15" s="16"/>
      <c r="G15" s="16"/>
      <c r="H15" s="15"/>
      <c r="I15" s="15"/>
      <c r="J15" s="16"/>
      <c r="K15" s="16"/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7"/>
      <c r="Y15" s="12"/>
      <c r="Z15" s="15"/>
      <c r="AA15" s="15"/>
      <c r="AB15" s="58"/>
      <c r="AC15" s="57"/>
    </row>
    <row r="16" spans="1:29" ht="15.75">
      <c r="A16" s="13" t="s">
        <v>7</v>
      </c>
      <c r="B16" s="18" t="s">
        <v>20</v>
      </c>
      <c r="C16" s="48" t="s">
        <v>3</v>
      </c>
      <c r="D16" s="16"/>
      <c r="E16" s="16">
        <v>19816</v>
      </c>
      <c r="F16" s="16"/>
      <c r="G16" s="16">
        <v>79264</v>
      </c>
      <c r="H16" s="16"/>
      <c r="I16" s="16">
        <f>+K16-G16</f>
        <v>20105</v>
      </c>
      <c r="J16" s="16"/>
      <c r="K16" s="16">
        <v>99369</v>
      </c>
      <c r="L16" s="16"/>
      <c r="M16" s="16">
        <v>34274</v>
      </c>
      <c r="N16" s="16"/>
      <c r="O16" s="16">
        <v>133643</v>
      </c>
      <c r="P16" s="63"/>
      <c r="Q16" s="16">
        <v>31383.80056935712</v>
      </c>
      <c r="R16" s="16"/>
      <c r="S16" s="16">
        <v>165026.80056935712</v>
      </c>
      <c r="T16" s="66"/>
      <c r="U16" s="16">
        <v>31320</v>
      </c>
      <c r="V16" s="16"/>
      <c r="W16" s="16">
        <f>+S16+U16</f>
        <v>196346.80056935712</v>
      </c>
      <c r="X16" s="17"/>
      <c r="Y16" s="17">
        <f aca="true" t="shared" si="0" ref="Y16:Y21">+W16/AA16*100</f>
        <v>102.10017293578902</v>
      </c>
      <c r="Z16" s="15"/>
      <c r="AA16" s="15">
        <v>192308</v>
      </c>
      <c r="AB16" s="58"/>
      <c r="AC16" s="62">
        <f>+U16/Q16*100</f>
        <v>99.79670859424395</v>
      </c>
    </row>
    <row r="17" spans="1:29" ht="15" customHeight="1">
      <c r="A17" s="13" t="s">
        <v>8</v>
      </c>
      <c r="B17" s="18" t="s">
        <v>21</v>
      </c>
      <c r="C17" s="49" t="s">
        <v>24</v>
      </c>
      <c r="D17" s="16"/>
      <c r="E17" s="16">
        <v>331</v>
      </c>
      <c r="F17" s="16"/>
      <c r="G17" s="16">
        <v>1336</v>
      </c>
      <c r="H17" s="16"/>
      <c r="I17" s="16">
        <f>+K17-G17</f>
        <v>174</v>
      </c>
      <c r="J17" s="16"/>
      <c r="K17" s="16">
        <v>1510</v>
      </c>
      <c r="L17" s="16"/>
      <c r="M17" s="16">
        <v>179</v>
      </c>
      <c r="N17" s="16"/>
      <c r="O17" s="16">
        <v>1689</v>
      </c>
      <c r="P17" s="63"/>
      <c r="Q17" s="16">
        <v>163.90559321686771</v>
      </c>
      <c r="R17" s="16"/>
      <c r="S17" s="16">
        <v>1852.9055932168676</v>
      </c>
      <c r="T17" s="66"/>
      <c r="U17" s="16">
        <v>162</v>
      </c>
      <c r="V17" s="16"/>
      <c r="W17" s="16">
        <f>+S17+U17</f>
        <v>2014.9055932168676</v>
      </c>
      <c r="X17" s="17"/>
      <c r="Y17" s="17">
        <f t="shared" si="0"/>
        <v>100.89662459773999</v>
      </c>
      <c r="Z17" s="15"/>
      <c r="AA17" s="15">
        <v>1997</v>
      </c>
      <c r="AB17" s="58"/>
      <c r="AC17" s="62">
        <f aca="true" t="shared" si="1" ref="AC17:AC42">+U17/Q17*100</f>
        <v>98.83738365514691</v>
      </c>
    </row>
    <row r="18" spans="1:29" ht="15.75">
      <c r="A18" s="13" t="s">
        <v>52</v>
      </c>
      <c r="B18" s="18" t="s">
        <v>22</v>
      </c>
      <c r="C18" s="49" t="s">
        <v>24</v>
      </c>
      <c r="D18" s="16"/>
      <c r="E18" s="16">
        <v>148045</v>
      </c>
      <c r="F18" s="16"/>
      <c r="G18" s="16">
        <v>665006</v>
      </c>
      <c r="H18" s="16"/>
      <c r="I18" s="16">
        <v>167226</v>
      </c>
      <c r="J18" s="16"/>
      <c r="K18" s="16">
        <v>831714</v>
      </c>
      <c r="L18" s="16"/>
      <c r="M18" s="16">
        <v>209682</v>
      </c>
      <c r="N18" s="16"/>
      <c r="O18" s="16">
        <v>1031396</v>
      </c>
      <c r="P18" s="63"/>
      <c r="Q18" s="16">
        <v>192000.293837426</v>
      </c>
      <c r="R18" s="16"/>
      <c r="S18" s="16">
        <v>1236742.2938374262</v>
      </c>
      <c r="T18" s="66"/>
      <c r="U18" s="16">
        <v>193636</v>
      </c>
      <c r="V18" s="16"/>
      <c r="W18" s="16">
        <f>+S18+U18</f>
        <v>1430378.2938374262</v>
      </c>
      <c r="X18" s="17"/>
      <c r="Y18" s="17">
        <f t="shared" si="0"/>
        <v>106.50001666600349</v>
      </c>
      <c r="Z18" s="15"/>
      <c r="AA18" s="15">
        <v>1343078</v>
      </c>
      <c r="AB18" s="58"/>
      <c r="AC18" s="62">
        <f t="shared" si="1"/>
        <v>100.85192898921238</v>
      </c>
    </row>
    <row r="19" spans="1:29" ht="15.75">
      <c r="A19" s="13" t="s">
        <v>53</v>
      </c>
      <c r="B19" s="18" t="s">
        <v>23</v>
      </c>
      <c r="C19" s="49" t="s">
        <v>24</v>
      </c>
      <c r="D19" s="16"/>
      <c r="E19" s="16">
        <v>987090</v>
      </c>
      <c r="F19" s="16"/>
      <c r="G19" s="16">
        <v>3756991</v>
      </c>
      <c r="H19" s="16"/>
      <c r="I19" s="16">
        <v>1047288</v>
      </c>
      <c r="J19" s="16"/>
      <c r="K19" s="16">
        <v>4803431</v>
      </c>
      <c r="L19" s="16"/>
      <c r="M19" s="16">
        <v>1051791</v>
      </c>
      <c r="N19" s="16"/>
      <c r="O19" s="16">
        <v>5880958</v>
      </c>
      <c r="P19" s="16"/>
      <c r="Q19" s="16">
        <v>1077811</v>
      </c>
      <c r="R19" s="16"/>
      <c r="S19" s="16">
        <v>6938595</v>
      </c>
      <c r="T19" s="66"/>
      <c r="U19" s="16">
        <v>1109377</v>
      </c>
      <c r="V19" s="16"/>
      <c r="W19" s="16">
        <f>+S19+U19</f>
        <v>8047972</v>
      </c>
      <c r="X19" s="17"/>
      <c r="Y19" s="17">
        <f t="shared" si="0"/>
        <v>113.61903509461098</v>
      </c>
      <c r="Z19" s="15"/>
      <c r="AA19" s="15">
        <f>+AA14-AA16-AA17-AA18</f>
        <v>7083295.5</v>
      </c>
      <c r="AB19" s="58"/>
      <c r="AC19" s="62">
        <f t="shared" si="1"/>
        <v>102.92871384686184</v>
      </c>
    </row>
    <row r="20" spans="1:29" s="37" customFormat="1" ht="15.75">
      <c r="A20" s="19" t="s">
        <v>25</v>
      </c>
      <c r="B20" s="20"/>
      <c r="C20" s="50"/>
      <c r="D20" s="21"/>
      <c r="E20" s="21">
        <v>1155282</v>
      </c>
      <c r="F20" s="21"/>
      <c r="G20" s="21">
        <v>4502597</v>
      </c>
      <c r="H20" s="21"/>
      <c r="I20" s="21">
        <f>+SUM(I21:I42)</f>
        <v>1234793</v>
      </c>
      <c r="J20" s="21"/>
      <c r="K20" s="21">
        <f>+SUM(K21:K42)</f>
        <v>5736024</v>
      </c>
      <c r="L20" s="21"/>
      <c r="M20" s="21">
        <f>SUM(M21:M42)</f>
        <v>1295926</v>
      </c>
      <c r="N20" s="21"/>
      <c r="O20" s="21">
        <f>SUM(O21:O42)</f>
        <v>7047686</v>
      </c>
      <c r="P20" s="21"/>
      <c r="Q20" s="21">
        <f>SUM(Q21:Q42)</f>
        <v>1301359</v>
      </c>
      <c r="R20" s="21"/>
      <c r="S20" s="21">
        <f>SUM(S21:S42)</f>
        <v>8342217</v>
      </c>
      <c r="T20" s="21"/>
      <c r="U20" s="21">
        <f>SUM(U21:U42)</f>
        <v>1334495.3545102263</v>
      </c>
      <c r="V20" s="21"/>
      <c r="W20" s="21">
        <f>SUM(W21:W42)</f>
        <v>9676712.354510225</v>
      </c>
      <c r="X20" s="12"/>
      <c r="Y20" s="12">
        <f t="shared" si="0"/>
        <v>112.25000205332117</v>
      </c>
      <c r="Z20" s="21"/>
      <c r="AA20" s="21">
        <f>SUM(AA21:AA42)</f>
        <v>8620679</v>
      </c>
      <c r="AB20" s="56"/>
      <c r="AC20" s="62">
        <f t="shared" si="1"/>
        <v>102.54628849612031</v>
      </c>
    </row>
    <row r="21" spans="1:29" ht="19.5" customHeight="1">
      <c r="A21" s="13" t="s">
        <v>39</v>
      </c>
      <c r="B21" s="18" t="s">
        <v>26</v>
      </c>
      <c r="C21" s="48" t="s">
        <v>3</v>
      </c>
      <c r="D21" s="39"/>
      <c r="E21" s="16">
        <v>11886</v>
      </c>
      <c r="F21" s="39"/>
      <c r="G21" s="16">
        <v>49204</v>
      </c>
      <c r="H21" s="16"/>
      <c r="I21" s="16">
        <v>16165</v>
      </c>
      <c r="J21" s="16"/>
      <c r="K21" s="16">
        <v>65369</v>
      </c>
      <c r="L21" s="16"/>
      <c r="M21" s="16">
        <v>15685</v>
      </c>
      <c r="N21" s="16"/>
      <c r="O21" s="16">
        <v>81526</v>
      </c>
      <c r="P21" s="16"/>
      <c r="Q21" s="16">
        <v>13951</v>
      </c>
      <c r="R21" s="16"/>
      <c r="S21" s="16">
        <v>95362</v>
      </c>
      <c r="T21" s="16"/>
      <c r="U21" s="16">
        <v>13520</v>
      </c>
      <c r="V21" s="16"/>
      <c r="W21" s="16">
        <f>+S21+U21</f>
        <v>108882</v>
      </c>
      <c r="X21" s="17"/>
      <c r="Y21" s="17">
        <f t="shared" si="0"/>
        <v>96.61310215707326</v>
      </c>
      <c r="Z21" s="15"/>
      <c r="AA21" s="15">
        <v>112699</v>
      </c>
      <c r="AB21" s="58"/>
      <c r="AC21" s="62">
        <f t="shared" si="1"/>
        <v>96.91061572647122</v>
      </c>
    </row>
    <row r="22" spans="1:29" ht="19.5" customHeight="1">
      <c r="A22" s="13" t="s">
        <v>54</v>
      </c>
      <c r="B22" s="18" t="s">
        <v>27</v>
      </c>
      <c r="C22" s="48" t="s">
        <v>9</v>
      </c>
      <c r="D22" s="39">
        <v>2926</v>
      </c>
      <c r="E22" s="16">
        <v>20744</v>
      </c>
      <c r="F22" s="39">
        <v>11360</v>
      </c>
      <c r="G22" s="16">
        <v>79067</v>
      </c>
      <c r="H22" s="16">
        <v>3942</v>
      </c>
      <c r="I22" s="16">
        <v>28410</v>
      </c>
      <c r="J22" s="16">
        <v>15302</v>
      </c>
      <c r="K22" s="16">
        <v>107477</v>
      </c>
      <c r="L22" s="16">
        <v>3656</v>
      </c>
      <c r="M22" s="16">
        <v>26847</v>
      </c>
      <c r="N22" s="16">
        <v>19218</v>
      </c>
      <c r="O22" s="16">
        <v>136074</v>
      </c>
      <c r="P22" s="16">
        <v>4394</v>
      </c>
      <c r="Q22" s="16">
        <v>32263</v>
      </c>
      <c r="R22" s="16">
        <v>23598</v>
      </c>
      <c r="S22" s="16">
        <v>168254</v>
      </c>
      <c r="T22" s="16">
        <v>4520</v>
      </c>
      <c r="U22" s="16">
        <v>33188.15657715066</v>
      </c>
      <c r="V22" s="16">
        <f>+R22+T22</f>
        <v>28118</v>
      </c>
      <c r="W22" s="16">
        <f aca="true" t="shared" si="2" ref="W22:W42">+S22+U22</f>
        <v>201442.15657715066</v>
      </c>
      <c r="X22" s="17">
        <f>+V22/Z22*100</f>
        <v>129.25438999724187</v>
      </c>
      <c r="Y22" s="17">
        <f aca="true" t="shared" si="3" ref="Y22:Y42">+W22/AA22*100</f>
        <v>143.14901477889077</v>
      </c>
      <c r="Z22" s="15">
        <v>21754</v>
      </c>
      <c r="AA22" s="15">
        <v>140722</v>
      </c>
      <c r="AB22" s="62">
        <f>+T22/P22*100</f>
        <v>102.86754665452891</v>
      </c>
      <c r="AC22" s="62">
        <f t="shared" si="1"/>
        <v>102.86754665452888</v>
      </c>
    </row>
    <row r="23" spans="1:29" ht="19.5" customHeight="1">
      <c r="A23" s="13" t="s">
        <v>55</v>
      </c>
      <c r="B23" s="18" t="s">
        <v>28</v>
      </c>
      <c r="C23" s="48" t="s">
        <v>9</v>
      </c>
      <c r="D23" s="39">
        <v>16345</v>
      </c>
      <c r="E23" s="16">
        <v>33796</v>
      </c>
      <c r="F23" s="39">
        <v>72208</v>
      </c>
      <c r="G23" s="16">
        <v>146814</v>
      </c>
      <c r="H23" s="16">
        <v>18855</v>
      </c>
      <c r="I23" s="16">
        <v>38784</v>
      </c>
      <c r="J23" s="16">
        <v>91062</v>
      </c>
      <c r="K23" s="16">
        <v>185598</v>
      </c>
      <c r="L23" s="16">
        <v>21959</v>
      </c>
      <c r="M23" s="16">
        <v>43571</v>
      </c>
      <c r="N23" s="16">
        <v>113209</v>
      </c>
      <c r="O23" s="16">
        <v>229256</v>
      </c>
      <c r="P23" s="16">
        <v>27756</v>
      </c>
      <c r="Q23" s="16">
        <v>54570</v>
      </c>
      <c r="R23" s="16">
        <v>140888</v>
      </c>
      <c r="S23" s="16">
        <v>283636</v>
      </c>
      <c r="T23" s="16">
        <v>28861</v>
      </c>
      <c r="U23" s="16">
        <v>56742.49783830523</v>
      </c>
      <c r="V23" s="16">
        <f>+R23+T23</f>
        <v>169749</v>
      </c>
      <c r="W23" s="16">
        <f t="shared" si="2"/>
        <v>340378.49783830525</v>
      </c>
      <c r="X23" s="17">
        <f>+V23/Z23*100</f>
        <v>43.23944989416143</v>
      </c>
      <c r="Y23" s="17">
        <f t="shared" si="3"/>
        <v>74.48286454122643</v>
      </c>
      <c r="Z23" s="15">
        <v>392579</v>
      </c>
      <c r="AA23" s="15">
        <v>456989</v>
      </c>
      <c r="AB23" s="62">
        <f>+T23/P23*100</f>
        <v>103.98112119902004</v>
      </c>
      <c r="AC23" s="62">
        <f t="shared" si="1"/>
        <v>103.98112119902004</v>
      </c>
    </row>
    <row r="24" spans="1:29" ht="19.5" customHeight="1">
      <c r="A24" s="13" t="s">
        <v>56</v>
      </c>
      <c r="B24" s="18" t="s">
        <v>29</v>
      </c>
      <c r="C24" s="48" t="s">
        <v>9</v>
      </c>
      <c r="D24" s="39">
        <v>546</v>
      </c>
      <c r="E24" s="16">
        <v>5338</v>
      </c>
      <c r="F24" s="39">
        <v>2551</v>
      </c>
      <c r="G24" s="16">
        <v>25365</v>
      </c>
      <c r="H24" s="16">
        <v>649</v>
      </c>
      <c r="I24" s="16">
        <v>6544</v>
      </c>
      <c r="J24" s="16">
        <v>3200</v>
      </c>
      <c r="K24" s="16">
        <v>31909</v>
      </c>
      <c r="L24" s="16">
        <v>495</v>
      </c>
      <c r="M24" s="16">
        <v>5246</v>
      </c>
      <c r="N24" s="16">
        <v>3815</v>
      </c>
      <c r="O24" s="16">
        <v>38438</v>
      </c>
      <c r="P24" s="16">
        <v>390</v>
      </c>
      <c r="Q24" s="16">
        <v>4270</v>
      </c>
      <c r="R24" s="16">
        <v>4205</v>
      </c>
      <c r="S24" s="16">
        <v>42709</v>
      </c>
      <c r="T24" s="16">
        <v>412</v>
      </c>
      <c r="U24" s="16">
        <v>4510.871794871795</v>
      </c>
      <c r="V24" s="16">
        <f>+R24+T24</f>
        <v>4617</v>
      </c>
      <c r="W24" s="16">
        <f t="shared" si="2"/>
        <v>47219.8717948718</v>
      </c>
      <c r="X24" s="17">
        <f>+V24/Z24*100</f>
        <v>75.10980966325037</v>
      </c>
      <c r="Y24" s="17">
        <f t="shared" si="3"/>
        <v>102.87105528053635</v>
      </c>
      <c r="Z24" s="15">
        <v>6147</v>
      </c>
      <c r="AA24" s="15">
        <v>45902</v>
      </c>
      <c r="AB24" s="62">
        <f>+T24/P24*100</f>
        <v>105.64102564102565</v>
      </c>
      <c r="AC24" s="62">
        <f t="shared" si="1"/>
        <v>105.64102564102565</v>
      </c>
    </row>
    <row r="25" spans="1:30" ht="19.5" customHeight="1">
      <c r="A25" s="13" t="s">
        <v>50</v>
      </c>
      <c r="B25" s="18" t="s">
        <v>30</v>
      </c>
      <c r="C25" s="48" t="s">
        <v>3</v>
      </c>
      <c r="D25" s="39"/>
      <c r="E25" s="16">
        <v>7010</v>
      </c>
      <c r="F25" s="39"/>
      <c r="G25" s="16">
        <v>36627</v>
      </c>
      <c r="H25" s="16"/>
      <c r="I25" s="16">
        <v>11389</v>
      </c>
      <c r="J25" s="16"/>
      <c r="K25" s="16">
        <v>48016</v>
      </c>
      <c r="L25" s="16"/>
      <c r="M25" s="16">
        <v>51255</v>
      </c>
      <c r="N25" s="16"/>
      <c r="O25" s="16">
        <v>99465</v>
      </c>
      <c r="P25" s="16"/>
      <c r="Q25" s="16">
        <v>20024</v>
      </c>
      <c r="R25" s="16"/>
      <c r="S25" s="16">
        <v>119490</v>
      </c>
      <c r="T25" s="16"/>
      <c r="U25" s="16">
        <v>19236</v>
      </c>
      <c r="V25" s="16"/>
      <c r="W25" s="16">
        <f t="shared" si="2"/>
        <v>138726</v>
      </c>
      <c r="X25" s="17"/>
      <c r="Y25" s="17">
        <f t="shared" si="3"/>
        <v>179.1561737243811</v>
      </c>
      <c r="Z25" s="15"/>
      <c r="AA25" s="15">
        <v>77433</v>
      </c>
      <c r="AB25" s="58"/>
      <c r="AC25" s="62">
        <f t="shared" si="1"/>
        <v>96.06472233320017</v>
      </c>
      <c r="AD25" s="67"/>
    </row>
    <row r="26" spans="1:29" ht="19.5" customHeight="1">
      <c r="A26" s="13" t="s">
        <v>57</v>
      </c>
      <c r="B26" s="18" t="s">
        <v>31</v>
      </c>
      <c r="C26" s="48" t="s">
        <v>3</v>
      </c>
      <c r="D26" s="39"/>
      <c r="E26" s="16">
        <v>13973</v>
      </c>
      <c r="F26" s="39"/>
      <c r="G26" s="16">
        <v>56689</v>
      </c>
      <c r="H26" s="16"/>
      <c r="I26" s="16">
        <v>14055</v>
      </c>
      <c r="J26" s="16"/>
      <c r="K26" s="16">
        <v>70744</v>
      </c>
      <c r="L26" s="16"/>
      <c r="M26" s="16">
        <v>12766</v>
      </c>
      <c r="N26" s="16"/>
      <c r="O26" s="16">
        <v>83510</v>
      </c>
      <c r="P26" s="16"/>
      <c r="Q26" s="16">
        <v>9261</v>
      </c>
      <c r="R26" s="16"/>
      <c r="S26" s="16">
        <v>92772</v>
      </c>
      <c r="T26" s="16"/>
      <c r="U26" s="16">
        <v>9138</v>
      </c>
      <c r="V26" s="16"/>
      <c r="W26" s="16">
        <f t="shared" si="2"/>
        <v>101910</v>
      </c>
      <c r="X26" s="17"/>
      <c r="Y26" s="17">
        <f t="shared" si="3"/>
        <v>115.43951064793838</v>
      </c>
      <c r="Z26" s="15"/>
      <c r="AA26" s="15">
        <v>88280</v>
      </c>
      <c r="AB26" s="58"/>
      <c r="AC26" s="62">
        <f t="shared" si="1"/>
        <v>98.67184969225785</v>
      </c>
    </row>
    <row r="27" spans="1:29" ht="19.5" customHeight="1">
      <c r="A27" s="13" t="s">
        <v>58</v>
      </c>
      <c r="B27" s="18" t="s">
        <v>32</v>
      </c>
      <c r="C27" s="48" t="s">
        <v>3</v>
      </c>
      <c r="D27" s="39"/>
      <c r="E27" s="16">
        <v>22742</v>
      </c>
      <c r="F27" s="39"/>
      <c r="G27" s="16">
        <v>87175</v>
      </c>
      <c r="H27" s="16"/>
      <c r="I27" s="16">
        <v>25526</v>
      </c>
      <c r="J27" s="16"/>
      <c r="K27" s="16">
        <v>112701</v>
      </c>
      <c r="L27" s="16"/>
      <c r="M27" s="16">
        <v>24457</v>
      </c>
      <c r="N27" s="16"/>
      <c r="O27" s="16">
        <v>137226</v>
      </c>
      <c r="P27" s="16"/>
      <c r="Q27" s="16">
        <v>26184</v>
      </c>
      <c r="R27" s="16"/>
      <c r="S27" s="16">
        <v>163377</v>
      </c>
      <c r="T27" s="16"/>
      <c r="U27" s="16">
        <v>27697</v>
      </c>
      <c r="V27" s="16"/>
      <c r="W27" s="16">
        <f t="shared" si="2"/>
        <v>191074</v>
      </c>
      <c r="X27" s="17"/>
      <c r="Y27" s="17">
        <f t="shared" si="3"/>
        <v>102.60494138747632</v>
      </c>
      <c r="Z27" s="15"/>
      <c r="AA27" s="15">
        <v>186223</v>
      </c>
      <c r="AB27" s="58"/>
      <c r="AC27" s="62">
        <f t="shared" si="1"/>
        <v>105.77833791628476</v>
      </c>
    </row>
    <row r="28" spans="1:29" ht="19.5" customHeight="1">
      <c r="A28" s="13" t="s">
        <v>59</v>
      </c>
      <c r="B28" s="18" t="s">
        <v>33</v>
      </c>
      <c r="C28" s="48" t="s">
        <v>9</v>
      </c>
      <c r="D28" s="39">
        <v>1389</v>
      </c>
      <c r="E28" s="16">
        <v>2124</v>
      </c>
      <c r="F28" s="39">
        <v>7626</v>
      </c>
      <c r="G28" s="16">
        <v>11718</v>
      </c>
      <c r="H28" s="16">
        <v>1256</v>
      </c>
      <c r="I28" s="16">
        <v>1967</v>
      </c>
      <c r="J28" s="16">
        <v>8882</v>
      </c>
      <c r="K28" s="16">
        <v>13685</v>
      </c>
      <c r="L28" s="16">
        <v>1706</v>
      </c>
      <c r="M28" s="16">
        <v>2515</v>
      </c>
      <c r="N28" s="16">
        <v>10588</v>
      </c>
      <c r="O28" s="16">
        <v>16199</v>
      </c>
      <c r="P28" s="16">
        <v>2101</v>
      </c>
      <c r="Q28" s="16">
        <v>3423</v>
      </c>
      <c r="R28" s="16">
        <v>12688</v>
      </c>
      <c r="S28" s="16">
        <v>19623</v>
      </c>
      <c r="T28" s="16">
        <v>2240</v>
      </c>
      <c r="U28" s="16">
        <v>3649.4621608757734</v>
      </c>
      <c r="V28" s="16">
        <f>+R28+T28</f>
        <v>14928</v>
      </c>
      <c r="W28" s="16">
        <f t="shared" si="2"/>
        <v>23272.462160875773</v>
      </c>
      <c r="X28" s="17">
        <f>+V28/Z28*100</f>
        <v>103.2365145228216</v>
      </c>
      <c r="Y28" s="17">
        <f t="shared" si="3"/>
        <v>86.17196342013467</v>
      </c>
      <c r="Z28" s="15">
        <v>14460</v>
      </c>
      <c r="AA28" s="15">
        <v>27007</v>
      </c>
      <c r="AB28" s="62">
        <f>+T28/L28*100</f>
        <v>131.30128956623682</v>
      </c>
      <c r="AC28" s="62">
        <f t="shared" si="1"/>
        <v>106.61589719181342</v>
      </c>
    </row>
    <row r="29" spans="1:29" ht="19.5" customHeight="1">
      <c r="A29" s="13" t="s">
        <v>60</v>
      </c>
      <c r="B29" s="18" t="s">
        <v>34</v>
      </c>
      <c r="C29" s="48" t="s">
        <v>3</v>
      </c>
      <c r="D29" s="39"/>
      <c r="E29" s="16">
        <v>23296</v>
      </c>
      <c r="F29" s="39"/>
      <c r="G29" s="16">
        <v>86404</v>
      </c>
      <c r="H29" s="16"/>
      <c r="I29" s="16">
        <v>24236</v>
      </c>
      <c r="J29" s="16"/>
      <c r="K29" s="16">
        <v>110639</v>
      </c>
      <c r="L29" s="16"/>
      <c r="M29" s="16">
        <v>25423</v>
      </c>
      <c r="N29" s="16"/>
      <c r="O29" s="16">
        <v>135712</v>
      </c>
      <c r="P29" s="16"/>
      <c r="Q29" s="16">
        <v>21525</v>
      </c>
      <c r="R29" s="16"/>
      <c r="S29" s="16">
        <v>157233</v>
      </c>
      <c r="T29" s="16"/>
      <c r="U29" s="16">
        <v>21057</v>
      </c>
      <c r="V29" s="16"/>
      <c r="W29" s="16">
        <f t="shared" si="2"/>
        <v>178290</v>
      </c>
      <c r="X29" s="17"/>
      <c r="Y29" s="17">
        <f t="shared" si="3"/>
        <v>124.32707595325097</v>
      </c>
      <c r="Z29" s="15"/>
      <c r="AA29" s="15">
        <v>143404</v>
      </c>
      <c r="AB29" s="58"/>
      <c r="AC29" s="62">
        <f t="shared" si="1"/>
        <v>97.82578397212544</v>
      </c>
    </row>
    <row r="30" spans="1:29" ht="19.5" customHeight="1">
      <c r="A30" s="13" t="s">
        <v>61</v>
      </c>
      <c r="B30" s="18" t="s">
        <v>35</v>
      </c>
      <c r="C30" s="48" t="s">
        <v>3</v>
      </c>
      <c r="D30" s="39"/>
      <c r="E30" s="16">
        <v>95650</v>
      </c>
      <c r="F30" s="39"/>
      <c r="G30" s="16">
        <v>350171</v>
      </c>
      <c r="H30" s="16"/>
      <c r="I30" s="16">
        <v>97635</v>
      </c>
      <c r="J30" s="16"/>
      <c r="K30" s="16">
        <v>447782</v>
      </c>
      <c r="L30" s="16"/>
      <c r="M30" s="16">
        <v>98455</v>
      </c>
      <c r="N30" s="16"/>
      <c r="O30" s="16">
        <v>548753</v>
      </c>
      <c r="P30" s="16"/>
      <c r="Q30" s="16">
        <v>110939</v>
      </c>
      <c r="R30" s="16"/>
      <c r="S30" s="16">
        <v>659660</v>
      </c>
      <c r="T30" s="16"/>
      <c r="U30" s="16">
        <v>118369</v>
      </c>
      <c r="V30" s="16"/>
      <c r="W30" s="16">
        <f t="shared" si="2"/>
        <v>778029</v>
      </c>
      <c r="X30" s="17"/>
      <c r="Y30" s="17">
        <f t="shared" si="3"/>
        <v>118.94267268594037</v>
      </c>
      <c r="Z30" s="15"/>
      <c r="AA30" s="15">
        <v>654121</v>
      </c>
      <c r="AB30" s="58"/>
      <c r="AC30" s="62">
        <f t="shared" si="1"/>
        <v>106.69737423268644</v>
      </c>
    </row>
    <row r="31" spans="1:29" ht="19.5" customHeight="1">
      <c r="A31" s="13" t="s">
        <v>62</v>
      </c>
      <c r="B31" s="18" t="s">
        <v>36</v>
      </c>
      <c r="C31" s="48" t="s">
        <v>3</v>
      </c>
      <c r="D31" s="39"/>
      <c r="E31" s="16">
        <v>87109</v>
      </c>
      <c r="F31" s="39"/>
      <c r="G31" s="16">
        <v>353234</v>
      </c>
      <c r="H31" s="16"/>
      <c r="I31" s="16">
        <v>102301</v>
      </c>
      <c r="J31" s="16"/>
      <c r="K31" s="16">
        <v>455535</v>
      </c>
      <c r="L31" s="16"/>
      <c r="M31" s="16">
        <v>96006</v>
      </c>
      <c r="N31" s="16"/>
      <c r="O31" s="16">
        <v>555181</v>
      </c>
      <c r="P31" s="16"/>
      <c r="Q31" s="16">
        <v>101702</v>
      </c>
      <c r="R31" s="16"/>
      <c r="S31" s="16">
        <v>656848</v>
      </c>
      <c r="T31" s="16"/>
      <c r="U31" s="16">
        <v>107253</v>
      </c>
      <c r="V31" s="16"/>
      <c r="W31" s="16">
        <f t="shared" si="2"/>
        <v>764101</v>
      </c>
      <c r="X31" s="17"/>
      <c r="Y31" s="17">
        <f t="shared" si="3"/>
        <v>97.9005415849335</v>
      </c>
      <c r="Z31" s="15"/>
      <c r="AA31" s="15">
        <v>780487</v>
      </c>
      <c r="AB31" s="58"/>
      <c r="AC31" s="62">
        <f t="shared" si="1"/>
        <v>105.45810308548505</v>
      </c>
    </row>
    <row r="32" spans="1:29" ht="19.5" customHeight="1">
      <c r="A32" s="13" t="s">
        <v>63</v>
      </c>
      <c r="B32" s="18" t="s">
        <v>37</v>
      </c>
      <c r="C32" s="48" t="s">
        <v>3</v>
      </c>
      <c r="D32" s="39"/>
      <c r="E32" s="16">
        <v>145905</v>
      </c>
      <c r="F32" s="39"/>
      <c r="G32" s="16">
        <v>545365</v>
      </c>
      <c r="H32" s="16"/>
      <c r="I32" s="16">
        <v>145954</v>
      </c>
      <c r="J32" s="16"/>
      <c r="K32" s="16">
        <v>721213</v>
      </c>
      <c r="L32" s="16"/>
      <c r="M32" s="16">
        <v>162910</v>
      </c>
      <c r="N32" s="16"/>
      <c r="O32" s="16">
        <v>855591</v>
      </c>
      <c r="P32" s="63"/>
      <c r="Q32" s="16">
        <v>178692</v>
      </c>
      <c r="R32" s="16"/>
      <c r="S32" s="16">
        <v>1034080</v>
      </c>
      <c r="T32" s="16"/>
      <c r="U32" s="16">
        <v>186973</v>
      </c>
      <c r="V32" s="16"/>
      <c r="W32" s="16">
        <f t="shared" si="2"/>
        <v>1221053</v>
      </c>
      <c r="X32" s="17"/>
      <c r="Y32" s="17">
        <f t="shared" si="3"/>
        <v>110.16317155116727</v>
      </c>
      <c r="Z32" s="15"/>
      <c r="AA32" s="15">
        <v>1108404</v>
      </c>
      <c r="AB32" s="58"/>
      <c r="AC32" s="62">
        <f t="shared" si="1"/>
        <v>104.63423096725091</v>
      </c>
    </row>
    <row r="33" spans="1:29" ht="19.5" customHeight="1">
      <c r="A33" s="13" t="s">
        <v>64</v>
      </c>
      <c r="B33" s="18" t="s">
        <v>38</v>
      </c>
      <c r="C33" s="48" t="s">
        <v>3</v>
      </c>
      <c r="D33" s="39"/>
      <c r="E33" s="16">
        <v>226230</v>
      </c>
      <c r="F33" s="39"/>
      <c r="G33" s="16">
        <v>791680</v>
      </c>
      <c r="H33" s="16"/>
      <c r="I33" s="16">
        <v>249640</v>
      </c>
      <c r="J33" s="16"/>
      <c r="K33" s="16">
        <v>1041318</v>
      </c>
      <c r="L33" s="16"/>
      <c r="M33" s="16">
        <v>217640</v>
      </c>
      <c r="N33" s="16"/>
      <c r="O33" s="16">
        <v>1258454</v>
      </c>
      <c r="P33" s="63"/>
      <c r="Q33" s="16">
        <v>220080</v>
      </c>
      <c r="R33" s="16"/>
      <c r="S33" s="16">
        <v>1473357</v>
      </c>
      <c r="T33" s="16"/>
      <c r="U33" s="16">
        <v>224158</v>
      </c>
      <c r="V33" s="16"/>
      <c r="W33" s="16">
        <f t="shared" si="2"/>
        <v>1697515</v>
      </c>
      <c r="X33" s="17"/>
      <c r="Y33" s="17">
        <f t="shared" si="3"/>
        <v>117.00334843737292</v>
      </c>
      <c r="Z33" s="15"/>
      <c r="AA33" s="15">
        <v>1450826</v>
      </c>
      <c r="AB33" s="58"/>
      <c r="AC33" s="62">
        <f t="shared" si="1"/>
        <v>101.85296255906944</v>
      </c>
    </row>
    <row r="34" spans="1:29" ht="19.5" customHeight="1">
      <c r="A34" s="13" t="s">
        <v>65</v>
      </c>
      <c r="B34" s="18" t="s">
        <v>40</v>
      </c>
      <c r="C34" s="48" t="s">
        <v>3</v>
      </c>
      <c r="D34" s="39"/>
      <c r="E34" s="16">
        <v>26561</v>
      </c>
      <c r="F34" s="39"/>
      <c r="G34" s="16">
        <v>94529</v>
      </c>
      <c r="H34" s="16"/>
      <c r="I34" s="16">
        <v>26158</v>
      </c>
      <c r="J34" s="16"/>
      <c r="K34" s="16">
        <v>120688</v>
      </c>
      <c r="L34" s="16"/>
      <c r="M34" s="16">
        <v>26085</v>
      </c>
      <c r="N34" s="16"/>
      <c r="O34" s="16">
        <v>146722</v>
      </c>
      <c r="P34" s="16"/>
      <c r="Q34" s="16">
        <v>29791</v>
      </c>
      <c r="R34" s="16"/>
      <c r="S34" s="16">
        <v>176512</v>
      </c>
      <c r="T34" s="16"/>
      <c r="U34" s="16">
        <v>31096</v>
      </c>
      <c r="V34" s="16"/>
      <c r="W34" s="16">
        <f t="shared" si="2"/>
        <v>207608</v>
      </c>
      <c r="X34" s="17"/>
      <c r="Y34" s="17">
        <f t="shared" si="3"/>
        <v>164.27022835530377</v>
      </c>
      <c r="Z34" s="15"/>
      <c r="AA34" s="15">
        <v>126382</v>
      </c>
      <c r="AB34" s="58"/>
      <c r="AC34" s="62">
        <f t="shared" si="1"/>
        <v>104.38051760598839</v>
      </c>
    </row>
    <row r="35" spans="1:29" ht="19.5" customHeight="1">
      <c r="A35" s="13" t="s">
        <v>66</v>
      </c>
      <c r="B35" s="18" t="s">
        <v>41</v>
      </c>
      <c r="C35" s="48" t="s">
        <v>3</v>
      </c>
      <c r="D35" s="39"/>
      <c r="E35" s="16">
        <v>9881</v>
      </c>
      <c r="F35" s="39"/>
      <c r="G35" s="16">
        <v>38300</v>
      </c>
      <c r="H35" s="16"/>
      <c r="I35" s="16">
        <v>13005</v>
      </c>
      <c r="J35" s="16"/>
      <c r="K35" s="16">
        <v>51305</v>
      </c>
      <c r="L35" s="16"/>
      <c r="M35" s="16">
        <v>12449</v>
      </c>
      <c r="N35" s="16"/>
      <c r="O35" s="16">
        <v>63797</v>
      </c>
      <c r="P35" s="16"/>
      <c r="Q35" s="16">
        <v>11518</v>
      </c>
      <c r="R35" s="16"/>
      <c r="S35" s="16">
        <v>75315</v>
      </c>
      <c r="T35" s="16"/>
      <c r="U35" s="16">
        <v>11869</v>
      </c>
      <c r="V35" s="16"/>
      <c r="W35" s="16">
        <f t="shared" si="2"/>
        <v>87184</v>
      </c>
      <c r="X35" s="17"/>
      <c r="Y35" s="17">
        <f t="shared" si="3"/>
        <v>110.60310049983508</v>
      </c>
      <c r="Z35" s="15"/>
      <c r="AA35" s="15">
        <v>78826</v>
      </c>
      <c r="AB35" s="58"/>
      <c r="AC35" s="62">
        <f t="shared" si="1"/>
        <v>103.04740406320543</v>
      </c>
    </row>
    <row r="36" spans="1:29" ht="19.5" customHeight="1">
      <c r="A36" s="13" t="s">
        <v>67</v>
      </c>
      <c r="B36" s="18" t="s">
        <v>42</v>
      </c>
      <c r="C36" s="48" t="s">
        <v>9</v>
      </c>
      <c r="D36" s="39">
        <v>13039</v>
      </c>
      <c r="E36" s="16">
        <v>18853</v>
      </c>
      <c r="F36" s="39">
        <v>49823</v>
      </c>
      <c r="G36" s="16">
        <v>72316</v>
      </c>
      <c r="H36" s="16">
        <v>13979</v>
      </c>
      <c r="I36" s="16">
        <v>20679</v>
      </c>
      <c r="J36" s="16">
        <v>63802</v>
      </c>
      <c r="K36" s="16">
        <v>92995</v>
      </c>
      <c r="L36" s="16">
        <v>14057</v>
      </c>
      <c r="M36" s="16">
        <v>20517</v>
      </c>
      <c r="N36" s="16">
        <v>78403</v>
      </c>
      <c r="O36" s="16">
        <v>113750</v>
      </c>
      <c r="P36" s="16">
        <v>14530</v>
      </c>
      <c r="Q36" s="16">
        <v>22210</v>
      </c>
      <c r="R36" s="16">
        <v>92933</v>
      </c>
      <c r="S36" s="16">
        <v>135961</v>
      </c>
      <c r="T36" s="16">
        <v>15068</v>
      </c>
      <c r="U36" s="16">
        <v>23032.366139022713</v>
      </c>
      <c r="V36" s="16">
        <f>+R36+T36</f>
        <v>108001</v>
      </c>
      <c r="W36" s="16">
        <f t="shared" si="2"/>
        <v>158993.36613902272</v>
      </c>
      <c r="X36" s="17">
        <f>+V36/Z36*100</f>
        <v>83.96383369095376</v>
      </c>
      <c r="Y36" s="17">
        <f t="shared" si="3"/>
        <v>101.40788472122684</v>
      </c>
      <c r="Z36" s="15">
        <v>128628</v>
      </c>
      <c r="AA36" s="15">
        <v>156786</v>
      </c>
      <c r="AB36" s="62">
        <f>+T36/L36*100</f>
        <v>107.19214626164899</v>
      </c>
      <c r="AC36" s="62">
        <f t="shared" si="1"/>
        <v>103.70268410185824</v>
      </c>
    </row>
    <row r="37" spans="1:29" ht="19.5" customHeight="1">
      <c r="A37" s="13" t="s">
        <v>68</v>
      </c>
      <c r="B37" s="18" t="s">
        <v>43</v>
      </c>
      <c r="C37" s="48" t="s">
        <v>3</v>
      </c>
      <c r="D37" s="39"/>
      <c r="E37" s="16">
        <v>43304</v>
      </c>
      <c r="F37" s="39"/>
      <c r="G37" s="16">
        <v>190440</v>
      </c>
      <c r="H37" s="16"/>
      <c r="I37" s="16">
        <v>46191</v>
      </c>
      <c r="J37" s="16"/>
      <c r="K37" s="16">
        <v>236464</v>
      </c>
      <c r="L37" s="16"/>
      <c r="M37" s="16">
        <v>43693</v>
      </c>
      <c r="N37" s="16"/>
      <c r="O37" s="16">
        <v>282596</v>
      </c>
      <c r="P37" s="16"/>
      <c r="Q37" s="16">
        <v>43837</v>
      </c>
      <c r="R37" s="16"/>
      <c r="S37" s="16">
        <v>326036</v>
      </c>
      <c r="T37" s="16"/>
      <c r="U37" s="16">
        <v>44127</v>
      </c>
      <c r="V37" s="16"/>
      <c r="W37" s="16">
        <f t="shared" si="2"/>
        <v>370163</v>
      </c>
      <c r="X37" s="17"/>
      <c r="Y37" s="17">
        <f t="shared" si="3"/>
        <v>102.16945484856599</v>
      </c>
      <c r="Z37" s="15"/>
      <c r="AA37" s="15">
        <v>362303</v>
      </c>
      <c r="AB37" s="58"/>
      <c r="AC37" s="62">
        <f t="shared" si="1"/>
        <v>100.66154162009262</v>
      </c>
    </row>
    <row r="38" spans="1:29" ht="19.5" customHeight="1">
      <c r="A38" s="22" t="s">
        <v>78</v>
      </c>
      <c r="B38" s="18" t="s">
        <v>44</v>
      </c>
      <c r="C38" s="48" t="s">
        <v>3</v>
      </c>
      <c r="D38" s="39"/>
      <c r="E38" s="16">
        <v>33766</v>
      </c>
      <c r="F38" s="39"/>
      <c r="G38" s="16">
        <v>131426</v>
      </c>
      <c r="H38" s="16"/>
      <c r="I38" s="16">
        <v>31696</v>
      </c>
      <c r="J38" s="16"/>
      <c r="K38" s="16">
        <v>163122</v>
      </c>
      <c r="L38" s="16"/>
      <c r="M38" s="16">
        <v>33486</v>
      </c>
      <c r="N38" s="16"/>
      <c r="O38" s="16">
        <v>196576</v>
      </c>
      <c r="P38" s="16"/>
      <c r="Q38" s="16">
        <v>34423</v>
      </c>
      <c r="R38" s="16"/>
      <c r="S38" s="16">
        <v>230999</v>
      </c>
      <c r="T38" s="16"/>
      <c r="U38" s="16">
        <v>35049</v>
      </c>
      <c r="V38" s="16"/>
      <c r="W38" s="16">
        <f t="shared" si="2"/>
        <v>266048</v>
      </c>
      <c r="X38" s="17"/>
      <c r="Y38" s="17">
        <f t="shared" si="3"/>
        <v>116.70358689120013</v>
      </c>
      <c r="Z38" s="15"/>
      <c r="AA38" s="15">
        <v>227969</v>
      </c>
      <c r="AB38" s="58"/>
      <c r="AC38" s="62">
        <f t="shared" si="1"/>
        <v>101.81855154983586</v>
      </c>
    </row>
    <row r="39" spans="1:29" ht="19.5" customHeight="1">
      <c r="A39" s="22" t="s">
        <v>77</v>
      </c>
      <c r="B39" s="18" t="s">
        <v>45</v>
      </c>
      <c r="C39" s="48" t="s">
        <v>3</v>
      </c>
      <c r="D39" s="39"/>
      <c r="E39" s="16">
        <v>75746</v>
      </c>
      <c r="F39" s="39"/>
      <c r="G39" s="16">
        <v>300019</v>
      </c>
      <c r="H39" s="16"/>
      <c r="I39" s="16">
        <v>76671</v>
      </c>
      <c r="J39" s="16"/>
      <c r="K39" s="16">
        <v>376539</v>
      </c>
      <c r="L39" s="16"/>
      <c r="M39" s="16">
        <v>74270</v>
      </c>
      <c r="N39" s="16"/>
      <c r="O39" s="16">
        <v>449642</v>
      </c>
      <c r="P39" s="16"/>
      <c r="Q39" s="16">
        <v>83064</v>
      </c>
      <c r="R39" s="16"/>
      <c r="S39" s="16">
        <v>532637</v>
      </c>
      <c r="T39" s="16"/>
      <c r="U39" s="16">
        <v>86328</v>
      </c>
      <c r="V39" s="16"/>
      <c r="W39" s="16">
        <f t="shared" si="2"/>
        <v>618965</v>
      </c>
      <c r="X39" s="17"/>
      <c r="Y39" s="17">
        <f t="shared" si="3"/>
        <v>102.61781406722758</v>
      </c>
      <c r="Z39" s="15"/>
      <c r="AA39" s="15">
        <v>603175</v>
      </c>
      <c r="AB39" s="58"/>
      <c r="AC39" s="62">
        <f t="shared" si="1"/>
        <v>103.92950014446691</v>
      </c>
    </row>
    <row r="40" spans="1:29" ht="19.5" customHeight="1">
      <c r="A40" s="13" t="s">
        <v>69</v>
      </c>
      <c r="B40" s="18" t="s">
        <v>46</v>
      </c>
      <c r="C40" s="48" t="s">
        <v>3</v>
      </c>
      <c r="D40" s="39"/>
      <c r="E40" s="16">
        <v>7749</v>
      </c>
      <c r="F40" s="39"/>
      <c r="G40" s="16">
        <v>29884</v>
      </c>
      <c r="H40" s="16"/>
      <c r="I40" s="16">
        <v>7163</v>
      </c>
      <c r="J40" s="16"/>
      <c r="K40" s="16">
        <v>47047</v>
      </c>
      <c r="L40" s="16"/>
      <c r="M40" s="16">
        <v>7116</v>
      </c>
      <c r="N40" s="16"/>
      <c r="O40" s="16">
        <v>44164</v>
      </c>
      <c r="P40" s="16"/>
      <c r="Q40" s="16">
        <v>7577</v>
      </c>
      <c r="R40" s="16"/>
      <c r="S40" s="16">
        <v>51742</v>
      </c>
      <c r="T40" s="16"/>
      <c r="U40" s="16">
        <v>7691</v>
      </c>
      <c r="V40" s="16"/>
      <c r="W40" s="16">
        <f t="shared" si="2"/>
        <v>59433</v>
      </c>
      <c r="X40" s="17"/>
      <c r="Y40" s="17">
        <f t="shared" si="3"/>
        <v>103.0338227900768</v>
      </c>
      <c r="Z40" s="15"/>
      <c r="AA40" s="15">
        <v>57683</v>
      </c>
      <c r="AB40" s="58"/>
      <c r="AC40" s="62">
        <f t="shared" si="1"/>
        <v>101.50455325326647</v>
      </c>
    </row>
    <row r="41" spans="1:29" ht="19.5" customHeight="1">
      <c r="A41" s="22" t="s">
        <v>70</v>
      </c>
      <c r="B41" s="18" t="s">
        <v>47</v>
      </c>
      <c r="C41" s="48" t="s">
        <v>3</v>
      </c>
      <c r="D41" s="39"/>
      <c r="E41" s="16">
        <v>59795</v>
      </c>
      <c r="F41" s="39"/>
      <c r="G41" s="16">
        <v>231211</v>
      </c>
      <c r="H41" s="16"/>
      <c r="I41" s="16">
        <v>61846</v>
      </c>
      <c r="J41" s="16"/>
      <c r="K41" s="16">
        <v>292983</v>
      </c>
      <c r="L41" s="16"/>
      <c r="M41" s="16">
        <v>62805</v>
      </c>
      <c r="N41" s="16"/>
      <c r="O41" s="16">
        <v>355776</v>
      </c>
      <c r="P41" s="16"/>
      <c r="Q41" s="16">
        <v>63446</v>
      </c>
      <c r="R41" s="16"/>
      <c r="S41" s="16">
        <v>419177</v>
      </c>
      <c r="T41" s="16"/>
      <c r="U41" s="16">
        <v>64258</v>
      </c>
      <c r="V41" s="16"/>
      <c r="W41" s="16">
        <f t="shared" si="2"/>
        <v>483435</v>
      </c>
      <c r="X41" s="17"/>
      <c r="Y41" s="17">
        <f t="shared" si="3"/>
        <v>125.79756229573039</v>
      </c>
      <c r="Z41" s="15"/>
      <c r="AA41" s="15">
        <v>384296</v>
      </c>
      <c r="AB41" s="58"/>
      <c r="AC41" s="62">
        <f t="shared" si="1"/>
        <v>101.27982851558805</v>
      </c>
    </row>
    <row r="42" spans="1:29" ht="19.5" customHeight="1">
      <c r="A42" s="13" t="s">
        <v>71</v>
      </c>
      <c r="B42" s="18" t="s">
        <v>48</v>
      </c>
      <c r="C42" s="48" t="s">
        <v>3</v>
      </c>
      <c r="D42" s="39"/>
      <c r="E42" s="40">
        <v>183824</v>
      </c>
      <c r="F42" s="40"/>
      <c r="G42" s="40">
        <v>794959</v>
      </c>
      <c r="H42" s="40"/>
      <c r="I42" s="40">
        <v>188778</v>
      </c>
      <c r="J42" s="40"/>
      <c r="K42" s="40">
        <v>942895</v>
      </c>
      <c r="L42" s="40"/>
      <c r="M42" s="40">
        <v>232729</v>
      </c>
      <c r="N42" s="40"/>
      <c r="O42" s="40">
        <v>1219278</v>
      </c>
      <c r="P42" s="40"/>
      <c r="Q42" s="40">
        <v>208609</v>
      </c>
      <c r="R42" s="40"/>
      <c r="S42" s="40">
        <v>1427437</v>
      </c>
      <c r="T42" s="40"/>
      <c r="U42" s="40">
        <v>205553</v>
      </c>
      <c r="V42" s="40"/>
      <c r="W42" s="16">
        <f t="shared" si="2"/>
        <v>1632990</v>
      </c>
      <c r="X42" s="17"/>
      <c r="Y42" s="17">
        <f t="shared" si="3"/>
        <v>120.89398428442612</v>
      </c>
      <c r="Z42" s="15"/>
      <c r="AA42" s="15">
        <v>1350762</v>
      </c>
      <c r="AB42" s="58"/>
      <c r="AC42" s="62">
        <f t="shared" si="1"/>
        <v>98.53505841071095</v>
      </c>
    </row>
    <row r="43" spans="1:29" ht="19.5" customHeight="1">
      <c r="A43" s="23"/>
      <c r="B43" s="24"/>
      <c r="C43" s="5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6"/>
      <c r="V43" s="25"/>
      <c r="W43" s="25"/>
      <c r="X43" s="17"/>
      <c r="Y43" s="17"/>
      <c r="Z43" s="15"/>
      <c r="AA43" s="15"/>
      <c r="AB43" s="58"/>
      <c r="AC43" s="58"/>
    </row>
    <row r="44" spans="1:29" s="27" customFormat="1" ht="16.5">
      <c r="A44" s="26"/>
      <c r="C44" s="45"/>
      <c r="D44" s="28"/>
      <c r="E44" s="28"/>
      <c r="F44" s="28"/>
      <c r="G44" s="28"/>
      <c r="H44" s="28"/>
      <c r="I44" s="28"/>
      <c r="J44" s="28"/>
      <c r="K44" s="76" t="s">
        <v>95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59"/>
      <c r="AC44" s="59"/>
    </row>
    <row r="45" spans="1:29" s="29" customFormat="1" ht="16.5">
      <c r="A45" s="70" t="s">
        <v>10</v>
      </c>
      <c r="C45" s="52"/>
      <c r="D45" s="30"/>
      <c r="E45" s="70" t="s">
        <v>72</v>
      </c>
      <c r="F45" s="70"/>
      <c r="G45" s="70"/>
      <c r="H45" s="70"/>
      <c r="I45" s="70"/>
      <c r="J45" s="70"/>
      <c r="K45" s="31"/>
      <c r="L45" s="31"/>
      <c r="M45" s="70" t="s">
        <v>72</v>
      </c>
      <c r="N45" s="70"/>
      <c r="O45" s="70"/>
      <c r="P45" s="31"/>
      <c r="Q45" s="70" t="s">
        <v>72</v>
      </c>
      <c r="R45" s="70"/>
      <c r="S45" s="70"/>
      <c r="T45" s="30"/>
      <c r="U45" s="30"/>
      <c r="V45" s="69" t="s">
        <v>51</v>
      </c>
      <c r="W45" s="69"/>
      <c r="X45" s="69"/>
      <c r="Y45" s="69"/>
      <c r="Z45" s="69"/>
      <c r="AA45" s="69"/>
      <c r="AB45" s="60"/>
      <c r="AC45" s="60"/>
    </row>
    <row r="46" spans="1:29" s="29" customFormat="1" ht="16.5">
      <c r="A46" s="70"/>
      <c r="C46" s="53"/>
      <c r="D46" s="30"/>
      <c r="E46" s="70"/>
      <c r="F46" s="70"/>
      <c r="G46" s="70"/>
      <c r="H46" s="70"/>
      <c r="I46" s="70"/>
      <c r="J46" s="70"/>
      <c r="K46" s="31"/>
      <c r="L46" s="31"/>
      <c r="M46" s="70"/>
      <c r="N46" s="70"/>
      <c r="O46" s="70"/>
      <c r="P46" s="31"/>
      <c r="Q46" s="70"/>
      <c r="R46" s="70"/>
      <c r="S46" s="70"/>
      <c r="T46" s="30"/>
      <c r="U46" s="30"/>
      <c r="V46" s="69" t="s">
        <v>12</v>
      </c>
      <c r="W46" s="69"/>
      <c r="X46" s="69"/>
      <c r="Y46" s="69"/>
      <c r="Z46" s="69"/>
      <c r="AA46" s="69"/>
      <c r="AB46" s="60"/>
      <c r="AC46" s="60"/>
    </row>
    <row r="47" spans="1:29" s="27" customFormat="1" ht="16.5">
      <c r="A47" s="26"/>
      <c r="C47" s="45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2"/>
      <c r="AA47" s="32"/>
      <c r="AB47" s="54"/>
      <c r="AC47" s="54"/>
    </row>
    <row r="48" spans="1:29" s="27" customFormat="1" ht="16.5">
      <c r="A48" s="26"/>
      <c r="C48" s="45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69" t="s">
        <v>94</v>
      </c>
      <c r="X48" s="69"/>
      <c r="Y48" s="33"/>
      <c r="Z48" s="30"/>
      <c r="AA48" s="32"/>
      <c r="AB48" s="61"/>
      <c r="AC48" s="54"/>
    </row>
    <row r="49" spans="1:29" s="27" customFormat="1" ht="16.5">
      <c r="A49" s="26"/>
      <c r="C49" s="45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2"/>
      <c r="AB49" s="61"/>
      <c r="AC49" s="54"/>
    </row>
    <row r="50" spans="1:29" s="27" customFormat="1" ht="16.5">
      <c r="A50" s="26"/>
      <c r="C50" s="4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2"/>
      <c r="AB50" s="61"/>
      <c r="AC50" s="54"/>
    </row>
    <row r="51" spans="1:29" s="27" customFormat="1" ht="16.5">
      <c r="A51" s="64" t="s">
        <v>85</v>
      </c>
      <c r="C51" s="52"/>
      <c r="D51" s="30"/>
      <c r="E51" s="69" t="s">
        <v>49</v>
      </c>
      <c r="F51" s="69"/>
      <c r="G51" s="69"/>
      <c r="H51" s="69"/>
      <c r="I51" s="69"/>
      <c r="J51" s="69"/>
      <c r="K51" s="30"/>
      <c r="L51" s="30"/>
      <c r="M51" s="69" t="s">
        <v>49</v>
      </c>
      <c r="N51" s="69"/>
      <c r="O51" s="69"/>
      <c r="P51" s="30"/>
      <c r="Q51" s="69" t="s">
        <v>49</v>
      </c>
      <c r="R51" s="69"/>
      <c r="S51" s="69"/>
      <c r="T51" s="30"/>
      <c r="U51" s="30"/>
      <c r="V51" s="69" t="s">
        <v>79</v>
      </c>
      <c r="W51" s="69"/>
      <c r="X51" s="69"/>
      <c r="Y51" s="69"/>
      <c r="Z51" s="69"/>
      <c r="AA51" s="69"/>
      <c r="AB51" s="59"/>
      <c r="AC51" s="59"/>
    </row>
  </sheetData>
  <sheetProtection/>
  <mergeCells count="60">
    <mergeCell ref="W48:X48"/>
    <mergeCell ref="X1:Y1"/>
    <mergeCell ref="X2:Y2"/>
    <mergeCell ref="X3:Y3"/>
    <mergeCell ref="X4:Y4"/>
    <mergeCell ref="V51:AA51"/>
    <mergeCell ref="X10:X12"/>
    <mergeCell ref="Y10:Y12"/>
    <mergeCell ref="Z8:AA9"/>
    <mergeCell ref="V45:AA45"/>
    <mergeCell ref="V46:AA46"/>
    <mergeCell ref="I10:I12"/>
    <mergeCell ref="E51:J51"/>
    <mergeCell ref="F8:G9"/>
    <mergeCell ref="S10:S12"/>
    <mergeCell ref="Q45:S46"/>
    <mergeCell ref="Q51:S51"/>
    <mergeCell ref="F10:F12"/>
    <mergeCell ref="G10:G12"/>
    <mergeCell ref="H10:H12"/>
    <mergeCell ref="A45:A46"/>
    <mergeCell ref="J8:K9"/>
    <mergeCell ref="T8:U9"/>
    <mergeCell ref="V8:W9"/>
    <mergeCell ref="L8:M9"/>
    <mergeCell ref="N8:O9"/>
    <mergeCell ref="L10:L12"/>
    <mergeCell ref="M10:M12"/>
    <mergeCell ref="E45:J46"/>
    <mergeCell ref="B8:B12"/>
    <mergeCell ref="A8:A12"/>
    <mergeCell ref="H8:I9"/>
    <mergeCell ref="D10:D12"/>
    <mergeCell ref="E10:E12"/>
    <mergeCell ref="T10:T12"/>
    <mergeCell ref="U10:U12"/>
    <mergeCell ref="P8:Q9"/>
    <mergeCell ref="D8:E9"/>
    <mergeCell ref="J10:J12"/>
    <mergeCell ref="K10:K12"/>
    <mergeCell ref="Z10:Z12"/>
    <mergeCell ref="AA10:AA12"/>
    <mergeCell ref="X8:Y9"/>
    <mergeCell ref="B3:U3"/>
    <mergeCell ref="N10:N12"/>
    <mergeCell ref="R8:S9"/>
    <mergeCell ref="P10:P12"/>
    <mergeCell ref="Q10:Q12"/>
    <mergeCell ref="R10:R12"/>
    <mergeCell ref="O10:O12"/>
    <mergeCell ref="B1:U2"/>
    <mergeCell ref="M51:O51"/>
    <mergeCell ref="M45:O46"/>
    <mergeCell ref="AB8:AC9"/>
    <mergeCell ref="AB10:AB12"/>
    <mergeCell ref="AC10:AC12"/>
    <mergeCell ref="K44:AA44"/>
    <mergeCell ref="V10:V12"/>
    <mergeCell ref="W10:W12"/>
    <mergeCell ref="C8:C12"/>
  </mergeCells>
  <printOptions/>
  <pageMargins left="0.5" right="0.25" top="0.3" bottom="0.2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2015-08-14T09:20:31Z</cp:lastPrinted>
  <dcterms:created xsi:type="dcterms:W3CDTF">2001-05-16T22:27:05Z</dcterms:created>
  <dcterms:modified xsi:type="dcterms:W3CDTF">2015-08-17T02:26:17Z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