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770" windowHeight="4305" activeTab="5"/>
  </bookViews>
  <sheets>
    <sheet name="TPKTế" sheetId="1" r:id="rId1"/>
    <sheet name="Ngành" sheetId="2" r:id="rId2"/>
    <sheet name="TMBL" sheetId="3" r:id="rId3"/>
    <sheet name="XUATKHAU" sheetId="4" r:id="rId4"/>
    <sheet name="NHAPKHAU" sheetId="5" r:id="rId5"/>
    <sheet name="chisogia" sheetId="6" r:id="rId6"/>
    <sheet name="00000000" sheetId="7" state="veryHidden" r:id="rId7"/>
    <sheet name="10000000" sheetId="8" state="veryHidden" r:id="rId8"/>
    <sheet name="20000000" sheetId="9" state="veryHidden" r:id="rId9"/>
    <sheet name="30000000" sheetId="10" state="veryHidden" r:id="rId10"/>
  </sheets>
  <definedNames>
    <definedName name="_xlnm.Print_Titles" localSheetId="0">'TPKTế'!$6:$11</definedName>
    <definedName name="_xlnm.Print_Titles">$5:$6</definedName>
    <definedName name="_xlnm.Print_Titles">$5:$6</definedName>
  </definedNames>
  <calcPr fullCalcOnLoad="1"/>
</workbook>
</file>

<file path=xl/comments1.xml><?xml version="1.0" encoding="utf-8"?>
<comments xmlns="http://schemas.openxmlformats.org/spreadsheetml/2006/main">
  <authors>
    <author>Ulysses R. Gotera</author>
  </authors>
  <commentList>
    <comment ref="C6" authorId="0">
      <text>
        <r>
          <rPr>
            <b/>
            <sz val="8"/>
            <rFont val="Tahoma"/>
            <family val="0"/>
          </rPr>
          <t>Ulysses R. Gotera: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Ulysses R. Gotera</author>
  </authors>
  <commentList>
    <comment ref="C6" authorId="0">
      <text>
        <r>
          <rPr>
            <b/>
            <sz val="8"/>
            <rFont val="Tahoma"/>
            <family val="0"/>
          </rPr>
          <t>Ulysses R. Gotera: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Ulysses R. Gotera</author>
  </authors>
  <commentList>
    <comment ref="D6" authorId="0">
      <text>
        <r>
          <rPr>
            <b/>
            <sz val="8"/>
            <rFont val="Tahoma"/>
            <family val="0"/>
          </rPr>
          <t>Ulysses R. Gotera: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Ulysses R. Gotera</author>
  </authors>
  <commentList>
    <comment ref="D6" authorId="0">
      <text>
        <r>
          <rPr>
            <b/>
            <sz val="8"/>
            <rFont val="Tahoma"/>
            <family val="0"/>
          </rPr>
          <t>Ulysses R. Gotera: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<sst xmlns="http://schemas.openxmlformats.org/spreadsheetml/2006/main" count="251" uniqueCount="144">
  <si>
    <t>- Kinh tế nhà nước</t>
  </si>
  <si>
    <t>- Kinh tế  ngoài quốc doanh</t>
  </si>
  <si>
    <t>- Kinh tế có vốn đầu tư nước ngoài</t>
  </si>
  <si>
    <t>- Thương nghiệp</t>
  </si>
  <si>
    <t>- Khách sạn, nhà hàng</t>
  </si>
  <si>
    <t>- Dịch vụ</t>
  </si>
  <si>
    <t>- Du lịch lữ hành</t>
  </si>
  <si>
    <t>Sở Công Thương Đồng Nai</t>
  </si>
  <si>
    <t>So sánh (%)</t>
  </si>
  <si>
    <t>A</t>
  </si>
  <si>
    <t>B</t>
  </si>
  <si>
    <t>1000USD</t>
  </si>
  <si>
    <t>-</t>
  </si>
  <si>
    <t>Tấn</t>
  </si>
  <si>
    <t>Cà phê</t>
  </si>
  <si>
    <t>Cao su</t>
  </si>
  <si>
    <t>Mật ong</t>
  </si>
  <si>
    <t>Hàng mộc tinh chế</t>
  </si>
  <si>
    <t>Gốm - TCMN</t>
  </si>
  <si>
    <t>Giày dép</t>
  </si>
  <si>
    <t>Hàng may mặc</t>
  </si>
  <si>
    <t>Hạt điều nhân</t>
  </si>
  <si>
    <t>Phân bón</t>
  </si>
  <si>
    <t>Hóa chất công nghiệp</t>
  </si>
  <si>
    <t>Thuốc y tế</t>
  </si>
  <si>
    <t>NPL thuốc lá</t>
  </si>
  <si>
    <t>MMTB cho sản xuất</t>
  </si>
  <si>
    <t>NPL cho sản xuất</t>
  </si>
  <si>
    <t>Hạt điều thô</t>
  </si>
  <si>
    <t>Chỉ tiêu</t>
  </si>
  <si>
    <t>CHỈ SỐ GIÁ</t>
  </si>
  <si>
    <t>Chỉ số giá tiêu dùng chung</t>
  </si>
  <si>
    <t>1. Hàng ăn và dịch vụ ăn uống</t>
  </si>
  <si>
    <t xml:space="preserve">                 - Thực phẩm</t>
  </si>
  <si>
    <t>2. Đồ uống và thuốc lá</t>
  </si>
  <si>
    <t>3. May mặc mũ, nón, giáy dép</t>
  </si>
  <si>
    <t>5. Thiết bị và đồ dùng gia đình</t>
  </si>
  <si>
    <t>6. Thuốc và dịch vụ y tế</t>
  </si>
  <si>
    <t>9. Giáo dục</t>
  </si>
  <si>
    <t>10. Văn hóa, giải trí và du lịch</t>
  </si>
  <si>
    <t>11. Hàng hóa và dịch vụ khác</t>
  </si>
  <si>
    <t>Chỉ số giá vàng</t>
  </si>
  <si>
    <t>Chỉ số giá Đô la Mỹ</t>
  </si>
  <si>
    <t>ĐVT: tỷ đồng</t>
  </si>
  <si>
    <t>CN SX Giấy; SP từ giấy; in sao ghi (21+22)</t>
  </si>
  <si>
    <t>CN Hóa chất và Cao su (24+25)</t>
  </si>
  <si>
    <t>Ngành 14: Khai thác đá và khai thác mỏ khác</t>
  </si>
  <si>
    <t>Ngành 16: Sản xuất các sp thuốc lá, thuốc lào</t>
  </si>
  <si>
    <t>Ngành 18: Sản xuất trang phục, thuộc và nhuộm da</t>
  </si>
  <si>
    <t>Ngành 21: Sản xuất giấy và sp từ giấy</t>
  </si>
  <si>
    <t>Ngành 25: Sản xuất các sp từ cao su và plasic</t>
  </si>
  <si>
    <t>Ngành 27: Sản xuất kim loại</t>
  </si>
  <si>
    <t>Ngành 30: Sản xuất thiết bị văn phòng và máy tính</t>
  </si>
  <si>
    <t>Ngành 32: Sản xuất radio, tivi, và thiết bị truyền thông</t>
  </si>
  <si>
    <t>Ngành 35: Sản xuất phương tiện vận tải khác</t>
  </si>
  <si>
    <t>Ngành 37: CN tái chế</t>
  </si>
  <si>
    <t>CN Khai khoáng và VLXD (14+26)</t>
  </si>
  <si>
    <t>CN chế biến NSTP (15+16)</t>
  </si>
  <si>
    <t>CN dệt, may, giày dép (17+18+19)</t>
  </si>
  <si>
    <t>CN chế biến gỗ, tre, tái chế (20+36+37)</t>
  </si>
  <si>
    <t>CN cơ khí, luyện kim (27+28+29+34+35)</t>
  </si>
  <si>
    <t>CN Điện – điện tử (30+31+32+33)</t>
  </si>
  <si>
    <t>CN điện nước (40+41)</t>
  </si>
  <si>
    <t>Ngành 24: Sản xuất hoá chất và các sp từ hóa chất</t>
  </si>
  <si>
    <t>Ngành 29: Sản xuất máy móc t/bị</t>
  </si>
  <si>
    <t>Ngành 15: Sản xuất thực phẩm và đồ uống, TĂGS</t>
  </si>
  <si>
    <t>Ngành 19: SX sản phẩm bằng da, sản xuất va li, túi xách</t>
  </si>
  <si>
    <t>Ngành 17: SX sản phẩm Dệt</t>
  </si>
  <si>
    <t>Ngành 20: SX sp từ gỗ và lâm sản khác (tre, nứa, lồ ô)</t>
  </si>
  <si>
    <t>Ngành 22: Xuất bản, in và sao bản ghi</t>
  </si>
  <si>
    <t>Ngành 26: Sản xuất các sp từ chất khoáng phi Kloại</t>
  </si>
  <si>
    <t>Ngành 28: Sản xuất các sp từ kim loại (trừ MMTB)</t>
  </si>
  <si>
    <t>Ngành 31: Sản xuất máy móc và thiết bị điện</t>
  </si>
  <si>
    <t>Ngành 33: Sản xuất dụng cụ y tế</t>
  </si>
  <si>
    <t>Ngành 34: Sản xuất, s/c xe có động cơ, rơmooc</t>
  </si>
  <si>
    <t>Ngành 36: Sản xuất giường, tủ, bàn, ghế, sp từ gỗ khác</t>
  </si>
  <si>
    <t>Ngành 40: Sản xuất phân phối điện, khí đốt</t>
  </si>
  <si>
    <t>Ngành 41: Khai thác, lọc và phân phối nước</t>
  </si>
  <si>
    <t xml:space="preserve">   - Kinh tế Nhà nước</t>
  </si>
  <si>
    <t xml:space="preserve">      + Trung ương</t>
  </si>
  <si>
    <t xml:space="preserve">      + Địa phương</t>
  </si>
  <si>
    <t xml:space="preserve">   - Kinh tế ngoài quốc doanh</t>
  </si>
  <si>
    <t xml:space="preserve">      + Tập thể</t>
  </si>
  <si>
    <t xml:space="preserve">      + Tư nhân</t>
  </si>
  <si>
    <t xml:space="preserve">      + Cá thể </t>
  </si>
  <si>
    <t xml:space="preserve">      + Hỗn hợp</t>
  </si>
  <si>
    <t xml:space="preserve">   - Kinh tế có vốn ĐTNN</t>
  </si>
  <si>
    <t>PHÂN THEO 9 NHÓM NGÀNH CÔNG NGHIỆP</t>
  </si>
  <si>
    <t>PHÂN THEO THÀNH PHẦN VÀ NGÀNH CÔNG NGHIỆP CẤP 2</t>
  </si>
  <si>
    <t>GIÁ TRỊ SẢN XUẤT TOÀN NGÀNH</t>
  </si>
  <si>
    <t>1. Phân theo thành phần kinh tế</t>
  </si>
  <si>
    <t>2. Phân theo ngành CN cấp 2</t>
  </si>
  <si>
    <t>CƠ CẤU (%)</t>
  </si>
  <si>
    <t>PHÂN THEO THÀNH PHẦN VÀ THEO NGÀNH HOẠT ĐỘNG</t>
  </si>
  <si>
    <t>Tổng mức bán lẻ toàn tỉnh</t>
  </si>
  <si>
    <t xml:space="preserve">1. Phân theo thành phần </t>
  </si>
  <si>
    <t>2. Phân theo ngành</t>
  </si>
  <si>
    <t>PHÂN THEO THÀNH PHẦN VÀ MỘT SỐ MẶT HÀNG XK ĐỊA PHƯƠNG</t>
  </si>
  <si>
    <t>PHÂN THEO THÀNH PHẦN VÀ MỘT SỐ MẶT HÀNG NK ĐỊA PHƯƠNG</t>
  </si>
  <si>
    <t>1. Kim ngạch Xuất khẩu</t>
  </si>
  <si>
    <t>2. SP ĐP phân theo mặt hàng</t>
  </si>
  <si>
    <t>1. Kim ngạch Nhập khẩu</t>
  </si>
  <si>
    <t xml:space="preserve">     - DN Địa phương</t>
  </si>
  <si>
    <t xml:space="preserve">     - DN có vốn ĐTNN</t>
  </si>
  <si>
    <t xml:space="preserve">     - DN Trung ương</t>
  </si>
  <si>
    <t>Tr. USD</t>
  </si>
  <si>
    <t>Kỳ gốc 2009</t>
  </si>
  <si>
    <t>7. Giao thông</t>
  </si>
  <si>
    <t>8. Bưu chính viễn thông</t>
  </si>
  <si>
    <t>Trong đó:  - Lương thực</t>
  </si>
  <si>
    <t xml:space="preserve">                 - Ăn uống ngoài gia đình</t>
  </si>
  <si>
    <t>4. Nhà ở, điện, nước, chất đốt, VLXD</t>
  </si>
  <si>
    <t>Kế hoạch năm 2010</t>
  </si>
  <si>
    <t>Ước tháng 01 năm 2010</t>
  </si>
  <si>
    <t>ĐVT</t>
  </si>
  <si>
    <t>Kế hoạch năm 2011</t>
  </si>
  <si>
    <t>Ước tính tháng 01 năm 2011</t>
  </si>
  <si>
    <t>Năm 2011</t>
  </si>
  <si>
    <t>Ước tháng 01 năm 2011</t>
  </si>
  <si>
    <t>Tháng 12/2010</t>
  </si>
  <si>
    <t>Bình quân cùng kỳ</t>
  </si>
  <si>
    <t>,</t>
  </si>
  <si>
    <t>Tiêu</t>
  </si>
  <si>
    <t>Chỉ số giá tháng 10/2011 so với (%)</t>
  </si>
  <si>
    <t>BIỂU 6: CHỈ SỐ GIÁ CẢ HÀNG HÓA, DỊCH VỤ  TRÊN ĐỊA BÀN TỈNH</t>
  </si>
  <si>
    <t>BIỂU 1: GIÁ TRỊ SẢN XUẤT CÔNG NGHIỆP THÁNG 12/2011 (GIÁ CỐ ĐỊNH 1994)</t>
  </si>
  <si>
    <t>Ước tính tháng 12 năm 2011</t>
  </si>
  <si>
    <t>Chính thức tháng 11 năm 2011</t>
  </si>
  <si>
    <t>tháng 12/2011 so tháng 11/2011</t>
  </si>
  <si>
    <t>Chính thức 12 tháng  năm 2010</t>
  </si>
  <si>
    <t>Ước tính 12 tháng  năm 2011</t>
  </si>
  <si>
    <t>12 tháng  2011 so CK</t>
  </si>
  <si>
    <t>12 tháng  2011 so KH</t>
  </si>
  <si>
    <t>BIỂU 2: GIÁ TRỊ SẢN XUẤT CÔNG NGHIỆP THÁNG 12/2011 (GIÁ CỐ ĐỊNH 1994)</t>
  </si>
  <si>
    <t>BIỂU 3: TỔNG MỨC BÁN LẺ HÀNG HÓA, DOANH THU DỊCH VỤ THÁNG 12/2011</t>
  </si>
  <si>
    <t>Chính thức 12 tháng năm 2010</t>
  </si>
  <si>
    <t>Ước tính 12 tháng năm 2011</t>
  </si>
  <si>
    <t>12 tháng 2011 so CK</t>
  </si>
  <si>
    <t>12 tháng 2011 so KH</t>
  </si>
  <si>
    <t>BIỂU 4: KIM NGẠCH XUẤT KHẨU TRÊN ĐỊA BÀN THÁNG 12/2011</t>
  </si>
  <si>
    <t>BIỂU 5: KIM NGẠCH NHẬP KHẨU TRÊN ĐỊA BÀN THÁNG 12/2011</t>
  </si>
  <si>
    <t xml:space="preserve"> THÁNG 12/2011</t>
  </si>
  <si>
    <t>Chỉ số giá tháng 12/2011 so với (%)</t>
  </si>
  <si>
    <t>Tháng 11/2011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</si>
</sst>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"/>
    <numFmt numFmtId="173" formatCode="0.0"/>
    <numFmt numFmtId="174" formatCode="#,##0;[Red]#,##0"/>
    <numFmt numFmtId="175" formatCode="#,##0.0;[Red]#,##0.0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"/>
    <numFmt numFmtId="182" formatCode="0.0000"/>
    <numFmt numFmtId="183" formatCode="0.000"/>
    <numFmt numFmtId="184" formatCode="0.000000"/>
    <numFmt numFmtId="185" formatCode="_(* #,##0.0_);_(* \(#,##0.0\);_(* &quot;-&quot;??_);_(@_)"/>
    <numFmt numFmtId="186" formatCode="_(* #,##0_);_(* \(#,##0\);_(* &quot;-&quot;??_);_(@_)"/>
    <numFmt numFmtId="187" formatCode="_(* #,##0.0_);_(* \(#,##0.0\);_(* &quot;-&quot;?_);_(@_)"/>
  </numFmts>
  <fonts count="41">
    <font>
      <sz val="13"/>
      <name val=".VnTime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13"/>
      <name val=".VnTime"/>
      <family val="0"/>
    </font>
    <font>
      <sz val="13"/>
      <color indexed="8"/>
      <name val=".VnTime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color indexed="10"/>
      <name val=".VnTim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.VnTime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4"/>
      <name val=".VnTimeH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48"/>
      <name val="Times New Roman"/>
      <family val="1"/>
    </font>
    <font>
      <sz val="11"/>
      <color indexed="61"/>
      <name val="Times New Roman"/>
      <family val="1"/>
    </font>
    <font>
      <sz val="11"/>
      <color indexed="48"/>
      <name val="Times New Roman"/>
      <family val="1"/>
    </font>
    <font>
      <sz val="11"/>
      <color indexed="15"/>
      <name val="Times New Roman"/>
      <family val="1"/>
    </font>
    <font>
      <sz val="11"/>
      <color indexed="14"/>
      <name val="Times New Roman"/>
      <family val="1"/>
    </font>
    <font>
      <sz val="11"/>
      <color indexed="11"/>
      <name val="Times New Roman"/>
      <family val="1"/>
    </font>
    <font>
      <sz val="11"/>
      <color indexed="50"/>
      <name val="Times New Roman"/>
      <family val="1"/>
    </font>
    <font>
      <sz val="11"/>
      <color indexed="52"/>
      <name val="Times New Roman"/>
      <family val="1"/>
    </font>
    <font>
      <b/>
      <i/>
      <sz val="11"/>
      <name val="Times New Roman"/>
      <family val="1"/>
    </font>
    <font>
      <sz val="12"/>
      <name val=".VnTime"/>
      <family val="0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8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15">
      <alignment/>
      <protection/>
    </xf>
    <xf numFmtId="0" fontId="0" fillId="0" borderId="0" xfId="0" applyAlignment="1" applyProtection="1">
      <alignment/>
      <protection locked="0"/>
    </xf>
    <xf numFmtId="0" fontId="6" fillId="0" borderId="3" xfId="0" applyFont="1" applyBorder="1" applyAlignment="1">
      <alignment/>
    </xf>
    <xf numFmtId="0" fontId="10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3" xfId="0" applyFont="1" applyBorder="1" applyAlignment="1" quotePrefix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3" xfId="0" applyFont="1" applyBorder="1" applyAlignment="1">
      <alignment/>
    </xf>
    <xf numFmtId="0" fontId="14" fillId="0" borderId="3" xfId="0" applyFont="1" applyBorder="1" applyAlignment="1">
      <alignment/>
    </xf>
    <xf numFmtId="2" fontId="15" fillId="0" borderId="3" xfId="0" applyNumberFormat="1" applyFont="1" applyBorder="1" applyAlignment="1">
      <alignment horizontal="center"/>
    </xf>
    <xf numFmtId="2" fontId="15" fillId="0" borderId="4" xfId="0" applyNumberFormat="1" applyFont="1" applyBorder="1" applyAlignment="1">
      <alignment horizontal="center"/>
    </xf>
    <xf numFmtId="2" fontId="11" fillId="0" borderId="5" xfId="0" applyNumberFormat="1" applyFont="1" applyBorder="1" applyAlignment="1">
      <alignment/>
    </xf>
    <xf numFmtId="2" fontId="15" fillId="0" borderId="3" xfId="0" applyNumberFormat="1" applyFont="1" applyBorder="1" applyAlignment="1">
      <alignment/>
    </xf>
    <xf numFmtId="2" fontId="11" fillId="0" borderId="3" xfId="0" applyNumberFormat="1" applyFont="1" applyBorder="1" applyAlignment="1">
      <alignment/>
    </xf>
    <xf numFmtId="2" fontId="15" fillId="0" borderId="4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20" fillId="0" borderId="5" xfId="0" applyFont="1" applyBorder="1" applyAlignment="1">
      <alignment vertical="center"/>
    </xf>
    <xf numFmtId="4" fontId="20" fillId="0" borderId="5" xfId="0" applyNumberFormat="1" applyFont="1" applyBorder="1" applyAlignment="1">
      <alignment horizontal="right" vertical="center"/>
    </xf>
    <xf numFmtId="0" fontId="20" fillId="0" borderId="0" xfId="0" applyFont="1" applyAlignment="1">
      <alignment/>
    </xf>
    <xf numFmtId="0" fontId="6" fillId="0" borderId="3" xfId="0" applyFont="1" applyBorder="1" applyAlignment="1">
      <alignment vertical="center"/>
    </xf>
    <xf numFmtId="4" fontId="6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20" fillId="0" borderId="3" xfId="0" applyFont="1" applyBorder="1" applyAlignment="1">
      <alignment vertical="center"/>
    </xf>
    <xf numFmtId="0" fontId="10" fillId="0" borderId="0" xfId="0" applyFont="1" applyAlignment="1">
      <alignment/>
    </xf>
    <xf numFmtId="0" fontId="20" fillId="0" borderId="4" xfId="0" applyFont="1" applyBorder="1" applyAlignment="1">
      <alignment vertical="center"/>
    </xf>
    <xf numFmtId="0" fontId="0" fillId="0" borderId="0" xfId="0" applyFont="1" applyAlignment="1">
      <alignment/>
    </xf>
    <xf numFmtId="172" fontId="25" fillId="2" borderId="3" xfId="0" applyNumberFormat="1" applyFont="1" applyFill="1" applyBorder="1" applyAlignment="1" quotePrefix="1">
      <alignment horizontal="right" wrapText="1"/>
    </xf>
    <xf numFmtId="172" fontId="21" fillId="2" borderId="3" xfId="0" applyNumberFormat="1" applyFont="1" applyFill="1" applyBorder="1" applyAlignment="1">
      <alignment horizontal="right" wrapText="1"/>
    </xf>
    <xf numFmtId="172" fontId="21" fillId="2" borderId="4" xfId="0" applyNumberFormat="1" applyFont="1" applyFill="1" applyBorder="1" applyAlignment="1">
      <alignment horizontal="right" wrapText="1"/>
    </xf>
    <xf numFmtId="172" fontId="25" fillId="2" borderId="7" xfId="0" applyNumberFormat="1" applyFont="1" applyFill="1" applyBorder="1" applyAlignment="1" quotePrefix="1">
      <alignment horizontal="right" wrapText="1"/>
    </xf>
    <xf numFmtId="0" fontId="8" fillId="0" borderId="0" xfId="0" applyFont="1" applyAlignment="1">
      <alignment/>
    </xf>
    <xf numFmtId="0" fontId="11" fillId="0" borderId="5" xfId="0" applyFont="1" applyBorder="1" applyAlignment="1">
      <alignment horizontal="left"/>
    </xf>
    <xf numFmtId="173" fontId="11" fillId="0" borderId="5" xfId="0" applyNumberFormat="1" applyFont="1" applyBorder="1" applyAlignment="1">
      <alignment horizontal="right"/>
    </xf>
    <xf numFmtId="41" fontId="27" fillId="2" borderId="3" xfId="0" applyNumberFormat="1" applyFont="1" applyFill="1" applyBorder="1" applyAlignment="1">
      <alignment vertical="center" wrapText="1"/>
    </xf>
    <xf numFmtId="0" fontId="19" fillId="0" borderId="0" xfId="0" applyFont="1" applyAlignment="1">
      <alignment horizontal="centerContinuous"/>
    </xf>
    <xf numFmtId="0" fontId="11" fillId="2" borderId="6" xfId="0" applyFont="1" applyFill="1" applyBorder="1" applyAlignment="1">
      <alignment horizontal="centerContinuous" vertical="center"/>
    </xf>
    <xf numFmtId="172" fontId="21" fillId="0" borderId="3" xfId="0" applyNumberFormat="1" applyFont="1" applyBorder="1" applyAlignment="1" quotePrefix="1">
      <alignment horizontal="right"/>
    </xf>
    <xf numFmtId="172" fontId="25" fillId="0" borderId="3" xfId="0" applyNumberFormat="1" applyFont="1" applyBorder="1" applyAlignment="1" quotePrefix="1">
      <alignment horizontal="right"/>
    </xf>
    <xf numFmtId="172" fontId="21" fillId="2" borderId="4" xfId="0" applyNumberFormat="1" applyFont="1" applyFill="1" applyBorder="1" applyAlignment="1">
      <alignment wrapText="1"/>
    </xf>
    <xf numFmtId="0" fontId="26" fillId="0" borderId="8" xfId="0" applyFont="1" applyBorder="1" applyAlignment="1">
      <alignment/>
    </xf>
    <xf numFmtId="41" fontId="15" fillId="2" borderId="3" xfId="0" applyNumberFormat="1" applyFont="1" applyFill="1" applyBorder="1" applyAlignment="1">
      <alignment vertical="center" wrapText="1"/>
    </xf>
    <xf numFmtId="41" fontId="15" fillId="2" borderId="4" xfId="0" applyNumberFormat="1" applyFont="1" applyFill="1" applyBorder="1" applyAlignment="1">
      <alignment vertical="center" wrapText="1"/>
    </xf>
    <xf numFmtId="172" fontId="21" fillId="2" borderId="0" xfId="0" applyNumberFormat="1" applyFont="1" applyFill="1" applyBorder="1" applyAlignment="1">
      <alignment wrapText="1"/>
    </xf>
    <xf numFmtId="172" fontId="21" fillId="2" borderId="0" xfId="0" applyNumberFormat="1" applyFont="1" applyFill="1" applyBorder="1" applyAlignment="1">
      <alignment horizontal="right" wrapText="1"/>
    </xf>
    <xf numFmtId="41" fontId="28" fillId="2" borderId="3" xfId="0" applyNumberFormat="1" applyFont="1" applyFill="1" applyBorder="1" applyAlignment="1">
      <alignment vertical="center" wrapText="1"/>
    </xf>
    <xf numFmtId="41" fontId="29" fillId="2" borderId="3" xfId="0" applyNumberFormat="1" applyFont="1" applyFill="1" applyBorder="1" applyAlignment="1">
      <alignment vertical="center" wrapText="1"/>
    </xf>
    <xf numFmtId="41" fontId="30" fillId="2" borderId="3" xfId="0" applyNumberFormat="1" applyFont="1" applyFill="1" applyBorder="1" applyAlignment="1">
      <alignment vertical="center" wrapText="1"/>
    </xf>
    <xf numFmtId="41" fontId="31" fillId="2" borderId="3" xfId="0" applyNumberFormat="1" applyFont="1" applyFill="1" applyBorder="1" applyAlignment="1">
      <alignment vertical="center" wrapText="1"/>
    </xf>
    <xf numFmtId="41" fontId="32" fillId="2" borderId="3" xfId="0" applyNumberFormat="1" applyFont="1" applyFill="1" applyBorder="1" applyAlignment="1">
      <alignment vertical="center" wrapText="1"/>
    </xf>
    <xf numFmtId="41" fontId="33" fillId="2" borderId="3" xfId="0" applyNumberFormat="1" applyFont="1" applyFill="1" applyBorder="1" applyAlignment="1">
      <alignment vertical="center" wrapText="1"/>
    </xf>
    <xf numFmtId="41" fontId="34" fillId="2" borderId="3" xfId="0" applyNumberFormat="1" applyFont="1" applyFill="1" applyBorder="1" applyAlignment="1">
      <alignment vertical="center" wrapText="1"/>
    </xf>
    <xf numFmtId="41" fontId="35" fillId="2" borderId="3" xfId="0" applyNumberFormat="1" applyFont="1" applyFill="1" applyBorder="1" applyAlignment="1">
      <alignment vertical="center" wrapText="1"/>
    </xf>
    <xf numFmtId="0" fontId="36" fillId="0" borderId="3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36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172" fontId="21" fillId="2" borderId="7" xfId="0" applyNumberFormat="1" applyFont="1" applyFill="1" applyBorder="1" applyAlignment="1" quotePrefix="1">
      <alignment horizontal="right" wrapText="1"/>
    </xf>
    <xf numFmtId="172" fontId="21" fillId="2" borderId="7" xfId="0" applyNumberFormat="1" applyFont="1" applyFill="1" applyBorder="1" applyAlignment="1">
      <alignment horizontal="right" wrapText="1"/>
    </xf>
    <xf numFmtId="172" fontId="25" fillId="2" borderId="7" xfId="0" applyNumberFormat="1" applyFont="1" applyFill="1" applyBorder="1" applyAlignment="1" quotePrefix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/>
    </xf>
    <xf numFmtId="41" fontId="11" fillId="2" borderId="9" xfId="0" applyNumberFormat="1" applyFont="1" applyFill="1" applyBorder="1" applyAlignment="1">
      <alignment vertical="center" wrapText="1"/>
    </xf>
    <xf numFmtId="0" fontId="11" fillId="0" borderId="5" xfId="0" applyFont="1" applyBorder="1" applyAlignment="1">
      <alignment horizontal="center" vertical="center"/>
    </xf>
    <xf numFmtId="172" fontId="25" fillId="2" borderId="5" xfId="0" applyNumberFormat="1" applyFont="1" applyFill="1" applyBorder="1" applyAlignment="1" quotePrefix="1">
      <alignment horizontal="right" wrapText="1"/>
    </xf>
    <xf numFmtId="172" fontId="25" fillId="2" borderId="5" xfId="0" applyNumberFormat="1" applyFont="1" applyFill="1" applyBorder="1" applyAlignment="1" quotePrefix="1">
      <alignment horizontal="right" wrapText="1"/>
    </xf>
    <xf numFmtId="172" fontId="25" fillId="2" borderId="3" xfId="0" applyNumberFormat="1" applyFont="1" applyFill="1" applyBorder="1" applyAlignment="1" quotePrefix="1">
      <alignment horizontal="right" wrapText="1"/>
    </xf>
    <xf numFmtId="172" fontId="21" fillId="2" borderId="3" xfId="0" applyNumberFormat="1" applyFont="1" applyFill="1" applyBorder="1" applyAlignment="1" quotePrefix="1">
      <alignment horizontal="right" wrapText="1"/>
    </xf>
    <xf numFmtId="172" fontId="21" fillId="2" borderId="4" xfId="0" applyNumberFormat="1" applyFont="1" applyFill="1" applyBorder="1" applyAlignment="1" quotePrefix="1">
      <alignment horizontal="right" wrapText="1"/>
    </xf>
    <xf numFmtId="0" fontId="11" fillId="0" borderId="7" xfId="0" applyFont="1" applyBorder="1" applyAlignment="1">
      <alignment horizontal="center" vertical="center"/>
    </xf>
    <xf numFmtId="172" fontId="21" fillId="2" borderId="7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centerContinuous"/>
    </xf>
    <xf numFmtId="172" fontId="16" fillId="0" borderId="3" xfId="16" applyNumberFormat="1" applyFont="1" applyBorder="1" applyAlignment="1">
      <alignment/>
    </xf>
    <xf numFmtId="172" fontId="11" fillId="0" borderId="3" xfId="0" applyNumberFormat="1" applyFont="1" applyBorder="1" applyAlignment="1">
      <alignment/>
    </xf>
    <xf numFmtId="172" fontId="17" fillId="0" borderId="3" xfId="0" applyNumberFormat="1" applyFont="1" applyBorder="1" applyAlignment="1">
      <alignment/>
    </xf>
    <xf numFmtId="172" fontId="11" fillId="0" borderId="3" xfId="0" applyNumberFormat="1" applyFont="1" applyBorder="1" applyAlignment="1">
      <alignment/>
    </xf>
    <xf numFmtId="172" fontId="16" fillId="0" borderId="3" xfId="0" applyNumberFormat="1" applyFont="1" applyBorder="1" applyAlignment="1">
      <alignment/>
    </xf>
    <xf numFmtId="172" fontId="15" fillId="0" borderId="3" xfId="0" applyNumberFormat="1" applyFont="1" applyBorder="1" applyAlignment="1" quotePrefix="1">
      <alignment/>
    </xf>
    <xf numFmtId="0" fontId="14" fillId="0" borderId="5" xfId="0" applyFont="1" applyBorder="1" applyAlignment="1">
      <alignment horizontal="center"/>
    </xf>
    <xf numFmtId="172" fontId="17" fillId="0" borderId="5" xfId="0" applyNumberFormat="1" applyFont="1" applyBorder="1" applyAlignment="1">
      <alignment/>
    </xf>
    <xf numFmtId="172" fontId="17" fillId="0" borderId="5" xfId="0" applyNumberFormat="1" applyFont="1" applyBorder="1" applyAlignment="1">
      <alignment/>
    </xf>
    <xf numFmtId="172" fontId="11" fillId="0" borderId="5" xfId="0" applyNumberFormat="1" applyFont="1" applyBorder="1" applyAlignment="1">
      <alignment/>
    </xf>
    <xf numFmtId="172" fontId="17" fillId="0" borderId="3" xfId="0" applyNumberFormat="1" applyFont="1" applyBorder="1" applyAlignment="1">
      <alignment/>
    </xf>
    <xf numFmtId="172" fontId="16" fillId="0" borderId="3" xfId="0" applyNumberFormat="1" applyFont="1" applyBorder="1" applyAlignment="1">
      <alignment/>
    </xf>
    <xf numFmtId="172" fontId="15" fillId="0" borderId="3" xfId="0" applyNumberFormat="1" applyFont="1" applyBorder="1" applyAlignment="1">
      <alignment/>
    </xf>
    <xf numFmtId="172" fontId="15" fillId="0" borderId="4" xfId="0" applyNumberFormat="1" applyFont="1" applyBorder="1" applyAlignment="1" quotePrefix="1">
      <alignment/>
    </xf>
    <xf numFmtId="172" fontId="16" fillId="0" borderId="4" xfId="0" applyNumberFormat="1" applyFont="1" applyBorder="1" applyAlignment="1">
      <alignment/>
    </xf>
    <xf numFmtId="172" fontId="16" fillId="0" borderId="4" xfId="0" applyNumberFormat="1" applyFont="1" applyBorder="1" applyAlignment="1">
      <alignment/>
    </xf>
    <xf numFmtId="172" fontId="15" fillId="0" borderId="4" xfId="0" applyNumberFormat="1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0" fillId="0" borderId="0" xfId="0" applyFont="1" applyAlignment="1">
      <alignment horizontal="center"/>
    </xf>
    <xf numFmtId="0" fontId="11" fillId="0" borderId="8" xfId="0" applyFont="1" applyBorder="1" applyAlignment="1">
      <alignment/>
    </xf>
    <xf numFmtId="0" fontId="11" fillId="0" borderId="0" xfId="0" applyFont="1" applyAlignment="1">
      <alignment horizontal="centerContinuous"/>
    </xf>
    <xf numFmtId="172" fontId="11" fillId="0" borderId="5" xfId="0" applyNumberFormat="1" applyFont="1" applyBorder="1" applyAlignment="1">
      <alignment horizontal="right"/>
    </xf>
    <xf numFmtId="172" fontId="11" fillId="0" borderId="5" xfId="0" applyNumberFormat="1" applyFont="1" applyBorder="1" applyAlignment="1">
      <alignment horizontal="right"/>
    </xf>
    <xf numFmtId="172" fontId="11" fillId="0" borderId="5" xfId="0" applyNumberFormat="1" applyFont="1" applyBorder="1" applyAlignment="1" quotePrefix="1">
      <alignment horizontal="right"/>
    </xf>
    <xf numFmtId="172" fontId="15" fillId="0" borderId="3" xfId="0" applyNumberFormat="1" applyFont="1" applyBorder="1" applyAlignment="1">
      <alignment horizontal="right"/>
    </xf>
    <xf numFmtId="172" fontId="15" fillId="0" borderId="3" xfId="16" applyNumberFormat="1" applyFont="1" applyBorder="1" applyAlignment="1" quotePrefix="1">
      <alignment horizontal="right"/>
    </xf>
    <xf numFmtId="172" fontId="15" fillId="0" borderId="3" xfId="0" applyNumberFormat="1" applyFont="1" applyBorder="1" applyAlignment="1">
      <alignment horizontal="right"/>
    </xf>
    <xf numFmtId="2" fontId="15" fillId="0" borderId="3" xfId="0" applyNumberFormat="1" applyFont="1" applyBorder="1" applyAlignment="1" quotePrefix="1">
      <alignment/>
    </xf>
    <xf numFmtId="175" fontId="15" fillId="0" borderId="3" xfId="0" applyNumberFormat="1" applyFont="1" applyBorder="1" applyAlignment="1">
      <alignment horizontal="center"/>
    </xf>
    <xf numFmtId="175" fontId="15" fillId="0" borderId="4" xfId="0" applyNumberFormat="1" applyFont="1" applyBorder="1" applyAlignment="1">
      <alignment horizontal="center"/>
    </xf>
    <xf numFmtId="3" fontId="15" fillId="0" borderId="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2" fontId="15" fillId="0" borderId="5" xfId="0" applyNumberFormat="1" applyFont="1" applyBorder="1" applyAlignment="1">
      <alignment horizontal="center"/>
    </xf>
    <xf numFmtId="2" fontId="15" fillId="0" borderId="3" xfId="0" applyNumberFormat="1" applyFont="1" applyBorder="1" applyAlignment="1" quotePrefix="1">
      <alignment/>
    </xf>
    <xf numFmtId="175" fontId="15" fillId="0" borderId="3" xfId="0" applyNumberFormat="1" applyFont="1" applyBorder="1" applyAlignment="1">
      <alignment/>
    </xf>
    <xf numFmtId="175" fontId="15" fillId="0" borderId="4" xfId="0" applyNumberFormat="1" applyFont="1" applyBorder="1" applyAlignment="1">
      <alignment/>
    </xf>
    <xf numFmtId="2" fontId="11" fillId="0" borderId="3" xfId="0" applyNumberFormat="1" applyFont="1" applyBorder="1" applyAlignment="1">
      <alignment/>
    </xf>
    <xf numFmtId="3" fontId="11" fillId="0" borderId="3" xfId="0" applyNumberFormat="1" applyFont="1" applyBorder="1" applyAlignment="1">
      <alignment/>
    </xf>
    <xf numFmtId="174" fontId="11" fillId="0" borderId="3" xfId="16" applyNumberFormat="1" applyFont="1" applyBorder="1" applyAlignment="1">
      <alignment horizontal="right"/>
    </xf>
    <xf numFmtId="3" fontId="11" fillId="0" borderId="3" xfId="16" applyNumberFormat="1" applyFont="1" applyBorder="1" applyAlignment="1" quotePrefix="1">
      <alignment horizontal="right"/>
    </xf>
    <xf numFmtId="175" fontId="15" fillId="0" borderId="3" xfId="0" applyNumberFormat="1" applyFont="1" applyBorder="1" applyAlignment="1">
      <alignment horizontal="right"/>
    </xf>
    <xf numFmtId="175" fontId="15" fillId="0" borderId="3" xfId="0" applyNumberFormat="1" applyFont="1" applyBorder="1" applyAlignment="1" quotePrefix="1">
      <alignment horizontal="right"/>
    </xf>
    <xf numFmtId="3" fontId="15" fillId="0" borderId="3" xfId="16" applyNumberFormat="1" applyFont="1" applyBorder="1" applyAlignment="1">
      <alignment horizontal="right"/>
    </xf>
    <xf numFmtId="3" fontId="15" fillId="0" borderId="3" xfId="16" applyNumberFormat="1" applyFont="1" applyBorder="1" applyAlignment="1" quotePrefix="1">
      <alignment horizontal="right"/>
    </xf>
    <xf numFmtId="3" fontId="11" fillId="0" borderId="3" xfId="16" applyNumberFormat="1" applyFont="1" applyBorder="1" applyAlignment="1">
      <alignment horizontal="right"/>
    </xf>
    <xf numFmtId="3" fontId="11" fillId="0" borderId="3" xfId="0" applyNumberFormat="1" applyFont="1" applyBorder="1" applyAlignment="1">
      <alignment horizontal="right"/>
    </xf>
    <xf numFmtId="174" fontId="11" fillId="0" borderId="3" xfId="0" applyNumberFormat="1" applyFont="1" applyBorder="1" applyAlignment="1">
      <alignment/>
    </xf>
    <xf numFmtId="3" fontId="15" fillId="0" borderId="3" xfId="0" applyNumberFormat="1" applyFont="1" applyBorder="1" applyAlignment="1">
      <alignment horizontal="right"/>
    </xf>
    <xf numFmtId="3" fontId="15" fillId="0" borderId="3" xfId="0" applyNumberFormat="1" applyFont="1" applyBorder="1" applyAlignment="1">
      <alignment/>
    </xf>
    <xf numFmtId="3" fontId="15" fillId="0" borderId="3" xfId="0" applyNumberFormat="1" applyFont="1" applyBorder="1" applyAlignment="1" quotePrefix="1">
      <alignment horizontal="right"/>
    </xf>
    <xf numFmtId="3" fontId="15" fillId="0" borderId="4" xfId="0" applyNumberFormat="1" applyFont="1" applyBorder="1" applyAlignment="1" quotePrefix="1">
      <alignment horizontal="right"/>
    </xf>
    <xf numFmtId="3" fontId="15" fillId="0" borderId="4" xfId="0" applyNumberFormat="1" applyFont="1" applyBorder="1" applyAlignment="1">
      <alignment horizontal="right"/>
    </xf>
    <xf numFmtId="3" fontId="15" fillId="0" borderId="4" xfId="0" applyNumberFormat="1" applyFont="1" applyBorder="1" applyAlignment="1">
      <alignment/>
    </xf>
    <xf numFmtId="172" fontId="15" fillId="0" borderId="4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10" fillId="0" borderId="11" xfId="0" applyFont="1" applyBorder="1" applyAlignment="1">
      <alignment horizontal="centerContinuous" vertical="center"/>
    </xf>
    <xf numFmtId="0" fontId="10" fillId="0" borderId="8" xfId="0" applyFont="1" applyBorder="1" applyAlignment="1">
      <alignment/>
    </xf>
    <xf numFmtId="0" fontId="37" fillId="0" borderId="0" xfId="0" applyFont="1" applyAlignment="1">
      <alignment/>
    </xf>
    <xf numFmtId="185" fontId="11" fillId="0" borderId="5" xfId="16" applyNumberFormat="1" applyFont="1" applyBorder="1" applyAlignment="1">
      <alignment horizontal="right"/>
    </xf>
    <xf numFmtId="172" fontId="0" fillId="0" borderId="0" xfId="0" applyNumberFormat="1" applyFont="1" applyAlignment="1">
      <alignment/>
    </xf>
    <xf numFmtId="3" fontId="15" fillId="0" borderId="4" xfId="16" applyNumberFormat="1" applyFont="1" applyBorder="1" applyAlignment="1" quotePrefix="1">
      <alignment horizontal="right"/>
    </xf>
    <xf numFmtId="41" fontId="27" fillId="2" borderId="4" xfId="0" applyNumberFormat="1" applyFont="1" applyFill="1" applyBorder="1" applyAlignment="1">
      <alignment vertical="center" wrapText="1"/>
    </xf>
    <xf numFmtId="172" fontId="38" fillId="2" borderId="4" xfId="0" applyNumberFormat="1" applyFont="1" applyFill="1" applyBorder="1" applyAlignment="1">
      <alignment horizontal="right" wrapText="1"/>
    </xf>
    <xf numFmtId="0" fontId="11" fillId="2" borderId="10" xfId="0" applyFont="1" applyFill="1" applyBorder="1" applyAlignment="1">
      <alignment horizontal="centerContinuous" vertical="center"/>
    </xf>
    <xf numFmtId="0" fontId="11" fillId="2" borderId="2" xfId="0" applyFont="1" applyFill="1" applyBorder="1" applyAlignment="1">
      <alignment horizontal="centerContinuous" vertical="center"/>
    </xf>
    <xf numFmtId="0" fontId="11" fillId="2" borderId="11" xfId="0" applyFont="1" applyFill="1" applyBorder="1" applyAlignment="1">
      <alignment horizontal="centerContinuous" vertical="center"/>
    </xf>
    <xf numFmtId="172" fontId="25" fillId="2" borderId="3" xfId="0" applyNumberFormat="1" applyFont="1" applyFill="1" applyBorder="1" applyAlignment="1">
      <alignment horizontal="right" wrapText="1"/>
    </xf>
    <xf numFmtId="0" fontId="0" fillId="0" borderId="0" xfId="0" applyBorder="1" applyAlignment="1">
      <alignment/>
    </xf>
    <xf numFmtId="172" fontId="38" fillId="2" borderId="12" xfId="0" applyNumberFormat="1" applyFont="1" applyFill="1" applyBorder="1" applyAlignment="1" quotePrefix="1">
      <alignment horizontal="right" wrapText="1"/>
    </xf>
    <xf numFmtId="4" fontId="15" fillId="0" borderId="3" xfId="0" applyNumberFormat="1" applyFont="1" applyBorder="1" applyAlignment="1">
      <alignment horizontal="right"/>
    </xf>
    <xf numFmtId="173" fontId="15" fillId="0" borderId="3" xfId="0" applyNumberFormat="1" applyFont="1" applyBorder="1" applyAlignment="1">
      <alignment horizontal="right"/>
    </xf>
    <xf numFmtId="185" fontId="15" fillId="0" borderId="3" xfId="16" applyNumberFormat="1" applyFont="1" applyBorder="1" applyAlignment="1">
      <alignment horizontal="right"/>
    </xf>
    <xf numFmtId="173" fontId="15" fillId="0" borderId="4" xfId="0" applyNumberFormat="1" applyFont="1" applyBorder="1" applyAlignment="1">
      <alignment horizontal="right"/>
    </xf>
    <xf numFmtId="185" fontId="15" fillId="0" borderId="4" xfId="16" applyNumberFormat="1" applyFont="1" applyBorder="1" applyAlignment="1">
      <alignment horizontal="right"/>
    </xf>
    <xf numFmtId="172" fontId="0" fillId="0" borderId="0" xfId="0" applyNumberFormat="1" applyAlignment="1">
      <alignment/>
    </xf>
    <xf numFmtId="4" fontId="20" fillId="0" borderId="3" xfId="0" applyNumberFormat="1" applyFont="1" applyBorder="1" applyAlignment="1">
      <alignment horizontal="right" vertical="center"/>
    </xf>
    <xf numFmtId="4" fontId="20" fillId="0" borderId="4" xfId="0" applyNumberFormat="1" applyFont="1" applyBorder="1" applyAlignment="1">
      <alignment horizontal="right" vertical="center"/>
    </xf>
    <xf numFmtId="0" fontId="15" fillId="2" borderId="6" xfId="0" applyFont="1" applyFill="1" applyBorder="1" applyAlignment="1">
      <alignment horizontal="center" wrapText="1"/>
    </xf>
    <xf numFmtId="173" fontId="15" fillId="0" borderId="3" xfId="0" applyNumberFormat="1" applyFont="1" applyBorder="1" applyAlignment="1">
      <alignment/>
    </xf>
    <xf numFmtId="172" fontId="38" fillId="2" borderId="4" xfId="0" applyNumberFormat="1" applyFont="1" applyFill="1" applyBorder="1" applyAlignment="1" quotePrefix="1">
      <alignment horizontal="right" wrapText="1"/>
    </xf>
    <xf numFmtId="2" fontId="6" fillId="0" borderId="3" xfId="0" applyNumberFormat="1" applyFont="1" applyBorder="1" applyAlignment="1">
      <alignment horizontal="right" vertical="center"/>
    </xf>
    <xf numFmtId="172" fontId="38" fillId="2" borderId="3" xfId="0" applyNumberFormat="1" applyFont="1" applyFill="1" applyBorder="1" applyAlignment="1" quotePrefix="1">
      <alignment horizontal="right" wrapText="1"/>
    </xf>
    <xf numFmtId="172" fontId="25" fillId="0" borderId="3" xfId="0" applyNumberFormat="1" applyFont="1" applyBorder="1" applyAlignment="1" quotePrefix="1">
      <alignment horizontal="right"/>
    </xf>
    <xf numFmtId="4" fontId="10" fillId="0" borderId="8" xfId="0" applyNumberFormat="1" applyFont="1" applyBorder="1" applyAlignment="1">
      <alignment/>
    </xf>
    <xf numFmtId="3" fontId="15" fillId="0" borderId="3" xfId="16" applyNumberFormat="1" applyFont="1" applyBorder="1" applyAlignment="1" quotePrefix="1">
      <alignment horizontal="right"/>
    </xf>
    <xf numFmtId="3" fontId="22" fillId="0" borderId="0" xfId="0" applyNumberFormat="1" applyFont="1" applyAlignment="1">
      <alignment horizontal="centerContinuous"/>
    </xf>
    <xf numFmtId="0" fontId="22" fillId="0" borderId="8" xfId="0" applyFont="1" applyBorder="1" applyAlignment="1">
      <alignment/>
    </xf>
    <xf numFmtId="0" fontId="39" fillId="0" borderId="8" xfId="0" applyFont="1" applyBorder="1" applyAlignment="1">
      <alignment/>
    </xf>
    <xf numFmtId="0" fontId="6" fillId="0" borderId="0" xfId="0" applyFont="1" applyAlignment="1">
      <alignment horizontal="centerContinuous"/>
    </xf>
    <xf numFmtId="4" fontId="6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11" fillId="2" borderId="13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3" fontId="39" fillId="2" borderId="13" xfId="0" applyNumberFormat="1" applyFont="1" applyFill="1" applyBorder="1" applyAlignment="1">
      <alignment horizontal="center" vertical="center" wrapText="1"/>
    </xf>
    <xf numFmtId="3" fontId="39" fillId="2" borderId="9" xfId="0" applyNumberFormat="1" applyFont="1" applyFill="1" applyBorder="1" applyAlignment="1">
      <alignment horizontal="center" vertical="center" wrapText="1"/>
    </xf>
    <xf numFmtId="3" fontId="39" fillId="2" borderId="12" xfId="0" applyNumberFormat="1" applyFont="1" applyFill="1" applyBorder="1" applyAlignment="1">
      <alignment horizontal="center" vertical="center" wrapText="1"/>
    </xf>
    <xf numFmtId="3" fontId="39" fillId="2" borderId="14" xfId="0" applyNumberFormat="1" applyFont="1" applyFill="1" applyBorder="1" applyAlignment="1">
      <alignment horizontal="center" vertical="center" wrapText="1"/>
    </xf>
    <xf numFmtId="3" fontId="39" fillId="2" borderId="3" xfId="0" applyNumberFormat="1" applyFont="1" applyFill="1" applyBorder="1" applyAlignment="1">
      <alignment horizontal="center" vertical="center" wrapText="1"/>
    </xf>
    <xf numFmtId="3" fontId="39" fillId="2" borderId="4" xfId="0" applyNumberFormat="1" applyFont="1" applyFill="1" applyBorder="1" applyAlignment="1">
      <alignment horizontal="center" vertical="center" wrapText="1"/>
    </xf>
    <xf numFmtId="3" fontId="39" fillId="2" borderId="15" xfId="0" applyNumberFormat="1" applyFont="1" applyFill="1" applyBorder="1" applyAlignment="1">
      <alignment horizontal="center" vertical="center" wrapText="1"/>
    </xf>
    <xf numFmtId="3" fontId="39" fillId="2" borderId="16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</cellXfs>
  <cellStyles count="11">
    <cellStyle name="Normal" xfId="0"/>
    <cellStyle name="??_kc-elec system check list" xfId="15"/>
    <cellStyle name="Comma" xfId="16"/>
    <cellStyle name="Comma [0]" xfId="17"/>
    <cellStyle name="Currency" xfId="18"/>
    <cellStyle name="Currency [0]" xfId="19"/>
    <cellStyle name="Followed Hyperlink" xfId="20"/>
    <cellStyle name="Header1" xfId="21"/>
    <cellStyle name="Header2" xfId="22"/>
    <cellStyle name="Hyperlink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zoomScale="110" zoomScaleNormal="110" workbookViewId="0" topLeftCell="A5">
      <pane xSplit="1" ySplit="7" topLeftCell="B12" activePane="bottomRight" state="frozen"/>
      <selection pane="topLeft" activeCell="A5" sqref="A5"/>
      <selection pane="topRight" activeCell="B5" sqref="B5"/>
      <selection pane="bottomLeft" activeCell="A12" sqref="A12"/>
      <selection pane="bottomRight" activeCell="F12" sqref="F12"/>
    </sheetView>
  </sheetViews>
  <sheetFormatPr defaultColWidth="8.72265625" defaultRowHeight="16.5"/>
  <cols>
    <col min="1" max="1" width="42.453125" style="32" customWidth="1"/>
    <col min="2" max="2" width="9.453125" style="32" customWidth="1"/>
    <col min="3" max="3" width="9.453125" style="32" hidden="1" customWidth="1"/>
    <col min="4" max="5" width="10.54296875" style="32" customWidth="1"/>
    <col min="6" max="6" width="10.36328125" style="32" customWidth="1"/>
    <col min="7" max="8" width="9.36328125" style="32" customWidth="1"/>
    <col min="9" max="10" width="8.6328125" style="32" customWidth="1"/>
    <col min="11" max="16384" width="8.90625" style="32" customWidth="1"/>
  </cols>
  <sheetData>
    <row r="1" spans="1:3" ht="18.75">
      <c r="A1" s="67" t="s">
        <v>7</v>
      </c>
      <c r="B1" s="19"/>
      <c r="C1" s="19"/>
    </row>
    <row r="2" spans="1:3" ht="18.75">
      <c r="A2" s="19"/>
      <c r="B2" s="19"/>
      <c r="C2" s="19"/>
    </row>
    <row r="3" spans="1:10" ht="18.75">
      <c r="A3" s="68" t="s">
        <v>125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8.75">
      <c r="A4" s="68" t="s">
        <v>88</v>
      </c>
      <c r="B4" s="41"/>
      <c r="C4" s="41"/>
      <c r="D4" s="41"/>
      <c r="E4" s="41"/>
      <c r="F4" s="41"/>
      <c r="G4" s="41"/>
      <c r="H4" s="41"/>
      <c r="I4" s="41"/>
      <c r="J4" s="41"/>
    </row>
    <row r="5" spans="6:10" ht="16.5">
      <c r="F5" s="142"/>
      <c r="I5" s="46" t="s">
        <v>43</v>
      </c>
      <c r="J5" s="46"/>
    </row>
    <row r="6" spans="1:10" ht="18" customHeight="1">
      <c r="A6" s="175" t="s">
        <v>29</v>
      </c>
      <c r="B6" s="175" t="s">
        <v>115</v>
      </c>
      <c r="C6" s="178" t="s">
        <v>116</v>
      </c>
      <c r="D6" s="146" t="s">
        <v>117</v>
      </c>
      <c r="E6" s="147"/>
      <c r="F6" s="148"/>
      <c r="G6" s="181" t="s">
        <v>129</v>
      </c>
      <c r="H6" s="42" t="s">
        <v>8</v>
      </c>
      <c r="I6" s="42"/>
      <c r="J6" s="42"/>
    </row>
    <row r="7" spans="1:10" ht="16.5" customHeight="1">
      <c r="A7" s="176"/>
      <c r="B7" s="176"/>
      <c r="C7" s="179"/>
      <c r="D7" s="176" t="s">
        <v>127</v>
      </c>
      <c r="E7" s="176" t="s">
        <v>126</v>
      </c>
      <c r="F7" s="176" t="s">
        <v>130</v>
      </c>
      <c r="G7" s="182"/>
      <c r="H7" s="175" t="s">
        <v>128</v>
      </c>
      <c r="I7" s="175" t="s">
        <v>131</v>
      </c>
      <c r="J7" s="175" t="s">
        <v>132</v>
      </c>
    </row>
    <row r="8" spans="1:10" ht="16.5" customHeight="1">
      <c r="A8" s="176"/>
      <c r="B8" s="176"/>
      <c r="C8" s="179"/>
      <c r="D8" s="176"/>
      <c r="E8" s="176"/>
      <c r="F8" s="176"/>
      <c r="G8" s="182"/>
      <c r="H8" s="176"/>
      <c r="I8" s="176"/>
      <c r="J8" s="176"/>
    </row>
    <row r="9" spans="1:10" ht="16.5">
      <c r="A9" s="176"/>
      <c r="B9" s="176"/>
      <c r="C9" s="179"/>
      <c r="D9" s="176"/>
      <c r="E9" s="176"/>
      <c r="F9" s="176"/>
      <c r="G9" s="182"/>
      <c r="H9" s="176"/>
      <c r="I9" s="176"/>
      <c r="J9" s="176"/>
    </row>
    <row r="10" spans="1:10" ht="16.5">
      <c r="A10" s="177"/>
      <c r="B10" s="177"/>
      <c r="C10" s="180"/>
      <c r="D10" s="177"/>
      <c r="E10" s="177"/>
      <c r="F10" s="177"/>
      <c r="G10" s="183"/>
      <c r="H10" s="177"/>
      <c r="I10" s="177"/>
      <c r="J10" s="177"/>
    </row>
    <row r="11" spans="1:10" ht="16.5">
      <c r="A11" s="160" t="s">
        <v>9</v>
      </c>
      <c r="B11" s="160">
        <v>1</v>
      </c>
      <c r="C11" s="160"/>
      <c r="D11" s="160">
        <v>2</v>
      </c>
      <c r="E11" s="160">
        <v>3</v>
      </c>
      <c r="F11" s="160">
        <v>4</v>
      </c>
      <c r="G11" s="160">
        <v>5</v>
      </c>
      <c r="H11" s="160">
        <v>6</v>
      </c>
      <c r="I11" s="160">
        <v>7</v>
      </c>
      <c r="J11" s="160">
        <v>8</v>
      </c>
    </row>
    <row r="12" spans="1:10" s="37" customFormat="1" ht="16.5">
      <c r="A12" s="70" t="s">
        <v>89</v>
      </c>
      <c r="B12" s="71">
        <v>120850</v>
      </c>
      <c r="C12" s="71">
        <v>8479.44</v>
      </c>
      <c r="D12" s="71">
        <v>11464.83</v>
      </c>
      <c r="E12" s="71">
        <v>11754.23</v>
      </c>
      <c r="F12" s="71">
        <v>120565.4</v>
      </c>
      <c r="G12" s="71">
        <v>102722.39</v>
      </c>
      <c r="H12" s="72">
        <v>102.52424152822151</v>
      </c>
      <c r="I12" s="72">
        <v>117.3701273889753</v>
      </c>
      <c r="J12" s="72">
        <v>99.76450144807613</v>
      </c>
    </row>
    <row r="13" spans="1:10" s="37" customFormat="1" ht="16.5">
      <c r="A13" s="62" t="s">
        <v>90</v>
      </c>
      <c r="B13" s="33"/>
      <c r="C13" s="33"/>
      <c r="D13" s="33"/>
      <c r="E13" s="33"/>
      <c r="F13" s="33"/>
      <c r="G13" s="33"/>
      <c r="H13" s="73"/>
      <c r="I13" s="73"/>
      <c r="J13" s="149"/>
    </row>
    <row r="14" spans="1:10" s="37" customFormat="1" ht="16.5">
      <c r="A14" s="59" t="s">
        <v>78</v>
      </c>
      <c r="B14" s="33">
        <v>13885</v>
      </c>
      <c r="C14" s="33">
        <v>1174.73</v>
      </c>
      <c r="D14" s="33">
        <v>1143.87</v>
      </c>
      <c r="E14" s="33">
        <v>1180.2</v>
      </c>
      <c r="F14" s="33">
        <v>12702.9</v>
      </c>
      <c r="G14" s="33">
        <v>12245.12</v>
      </c>
      <c r="H14" s="73">
        <v>103.17606021663302</v>
      </c>
      <c r="I14" s="73">
        <v>103.73846887576437</v>
      </c>
      <c r="J14" s="73">
        <v>91.4864962189413</v>
      </c>
    </row>
    <row r="15" spans="1:10" ht="16.5">
      <c r="A15" s="60" t="s">
        <v>79</v>
      </c>
      <c r="B15" s="43">
        <v>10545</v>
      </c>
      <c r="C15" s="34">
        <v>864.84</v>
      </c>
      <c r="D15" s="43">
        <v>842.67</v>
      </c>
      <c r="E15" s="43">
        <v>864.77</v>
      </c>
      <c r="F15" s="43">
        <v>9498.5</v>
      </c>
      <c r="G15" s="43">
        <v>9306.09</v>
      </c>
      <c r="H15" s="74">
        <v>102.6226162080055</v>
      </c>
      <c r="I15" s="74">
        <v>102.06757080578417</v>
      </c>
      <c r="J15" s="74">
        <v>90.07586533902324</v>
      </c>
    </row>
    <row r="16" spans="1:10" ht="16.5">
      <c r="A16" s="60" t="s">
        <v>80</v>
      </c>
      <c r="B16" s="43">
        <v>3340</v>
      </c>
      <c r="C16" s="34">
        <v>309.89</v>
      </c>
      <c r="D16" s="43">
        <v>301.2</v>
      </c>
      <c r="E16" s="43">
        <v>315.43</v>
      </c>
      <c r="F16" s="43">
        <v>3204.4</v>
      </c>
      <c r="G16" s="43">
        <v>2939.03</v>
      </c>
      <c r="H16" s="74">
        <v>104.72443559096946</v>
      </c>
      <c r="I16" s="74">
        <v>109.02916948789225</v>
      </c>
      <c r="J16" s="74">
        <v>95.94011976047905</v>
      </c>
    </row>
    <row r="17" spans="1:10" s="37" customFormat="1" ht="16.5">
      <c r="A17" s="59" t="s">
        <v>81</v>
      </c>
      <c r="B17" s="44">
        <v>15792</v>
      </c>
      <c r="C17" s="44">
        <v>1043</v>
      </c>
      <c r="D17" s="165">
        <v>1389.42</v>
      </c>
      <c r="E17" s="165">
        <v>1420.95</v>
      </c>
      <c r="F17" s="165">
        <v>15676.5</v>
      </c>
      <c r="G17" s="165">
        <v>12841.48</v>
      </c>
      <c r="H17" s="73">
        <v>102.26929222265406</v>
      </c>
      <c r="I17" s="73">
        <v>122.0770503088429</v>
      </c>
      <c r="J17" s="73">
        <v>99.2686170212766</v>
      </c>
    </row>
    <row r="18" spans="1:10" ht="16.5">
      <c r="A18" s="60" t="s">
        <v>82</v>
      </c>
      <c r="B18" s="34"/>
      <c r="C18" s="34">
        <v>3.7</v>
      </c>
      <c r="D18" s="43">
        <v>2.46</v>
      </c>
      <c r="E18" s="43">
        <v>2.5</v>
      </c>
      <c r="F18" s="43">
        <v>39.28</v>
      </c>
      <c r="G18" s="43">
        <v>32.28</v>
      </c>
      <c r="H18" s="74">
        <v>101.62601626016261</v>
      </c>
      <c r="I18" s="74">
        <v>121.68525402726146</v>
      </c>
      <c r="J18" s="74"/>
    </row>
    <row r="19" spans="1:10" ht="16.5">
      <c r="A19" s="60" t="s">
        <v>83</v>
      </c>
      <c r="B19" s="34"/>
      <c r="C19" s="34">
        <v>135.2</v>
      </c>
      <c r="D19" s="43">
        <v>158.14</v>
      </c>
      <c r="E19" s="43">
        <v>162.4</v>
      </c>
      <c r="F19" s="43">
        <v>1961.39</v>
      </c>
      <c r="G19" s="43">
        <v>1748.37</v>
      </c>
      <c r="H19" s="74">
        <v>102.69381560642469</v>
      </c>
      <c r="I19" s="74">
        <v>112.18391987965934</v>
      </c>
      <c r="J19" s="74"/>
    </row>
    <row r="20" spans="1:10" ht="16.5">
      <c r="A20" s="60" t="s">
        <v>84</v>
      </c>
      <c r="B20" s="34"/>
      <c r="C20" s="34">
        <v>190.97</v>
      </c>
      <c r="D20" s="43">
        <v>177.5</v>
      </c>
      <c r="E20" s="43">
        <v>180.8</v>
      </c>
      <c r="F20" s="43">
        <v>2023.77</v>
      </c>
      <c r="G20" s="43">
        <v>1800.32</v>
      </c>
      <c r="H20" s="74">
        <v>101.85915492957747</v>
      </c>
      <c r="I20" s="74">
        <v>112.4116823675791</v>
      </c>
      <c r="J20" s="74"/>
    </row>
    <row r="21" spans="1:10" ht="16.5">
      <c r="A21" s="60" t="s">
        <v>85</v>
      </c>
      <c r="B21" s="34"/>
      <c r="C21" s="34">
        <v>713.13</v>
      </c>
      <c r="D21" s="43">
        <v>1051.32</v>
      </c>
      <c r="E21" s="43">
        <v>1075.25</v>
      </c>
      <c r="F21" s="43">
        <v>11652.06</v>
      </c>
      <c r="G21" s="43">
        <v>9260.51</v>
      </c>
      <c r="H21" s="74">
        <v>102.27618612791538</v>
      </c>
      <c r="I21" s="74">
        <v>125.825251525024</v>
      </c>
      <c r="J21" s="74"/>
    </row>
    <row r="22" spans="1:10" s="37" customFormat="1" ht="16.5">
      <c r="A22" s="61" t="s">
        <v>86</v>
      </c>
      <c r="B22" s="44">
        <v>91173</v>
      </c>
      <c r="C22" s="44">
        <v>6261.71</v>
      </c>
      <c r="D22" s="165">
        <v>8931.54</v>
      </c>
      <c r="E22" s="165">
        <v>9153.08</v>
      </c>
      <c r="F22" s="165">
        <v>92186</v>
      </c>
      <c r="G22" s="165">
        <v>77635.79</v>
      </c>
      <c r="H22" s="73">
        <v>102.48042330885826</v>
      </c>
      <c r="I22" s="73">
        <v>118.74162676775751</v>
      </c>
      <c r="J22" s="73">
        <v>101.11107455057966</v>
      </c>
    </row>
    <row r="23" spans="1:10" ht="16.5">
      <c r="A23" s="62" t="s">
        <v>91</v>
      </c>
      <c r="B23" s="34"/>
      <c r="C23" s="34">
        <v>8479.419000000002</v>
      </c>
      <c r="D23" s="34">
        <v>11464.762000000002</v>
      </c>
      <c r="E23" s="34">
        <v>11753.975999999997</v>
      </c>
      <c r="F23" s="34">
        <v>120565.4</v>
      </c>
      <c r="G23" s="34">
        <v>102722.18499999998</v>
      </c>
      <c r="H23" s="74">
        <v>102.52263413754245</v>
      </c>
      <c r="I23" s="74">
        <v>117.37036162149397</v>
      </c>
      <c r="J23" s="74"/>
    </row>
    <row r="24" spans="1:10" ht="18" customHeight="1">
      <c r="A24" s="56" t="s">
        <v>46</v>
      </c>
      <c r="B24" s="34"/>
      <c r="C24" s="34">
        <v>124.3</v>
      </c>
      <c r="D24" s="34">
        <v>106.5</v>
      </c>
      <c r="E24" s="34">
        <v>109.1</v>
      </c>
      <c r="F24" s="34">
        <v>1296.29</v>
      </c>
      <c r="G24" s="34">
        <v>1269.2</v>
      </c>
      <c r="H24" s="74">
        <v>102.44131455399061</v>
      </c>
      <c r="I24" s="74">
        <v>102.13441537976679</v>
      </c>
      <c r="J24" s="74"/>
    </row>
    <row r="25" spans="1:10" ht="18" customHeight="1">
      <c r="A25" s="52" t="s">
        <v>65</v>
      </c>
      <c r="B25" s="34"/>
      <c r="C25" s="34">
        <v>1907.595</v>
      </c>
      <c r="D25" s="34">
        <v>2593.007</v>
      </c>
      <c r="E25" s="34">
        <v>2660.0110000000004</v>
      </c>
      <c r="F25" s="34">
        <v>28237.678</v>
      </c>
      <c r="G25" s="34">
        <v>23674.846</v>
      </c>
      <c r="H25" s="74">
        <v>102.58402696174751</v>
      </c>
      <c r="I25" s="74">
        <v>119.27291100436301</v>
      </c>
      <c r="J25" s="74"/>
    </row>
    <row r="26" spans="1:10" ht="18" customHeight="1">
      <c r="A26" s="52" t="s">
        <v>47</v>
      </c>
      <c r="B26" s="34"/>
      <c r="C26" s="34">
        <v>117.422</v>
      </c>
      <c r="D26" s="34">
        <v>131.992</v>
      </c>
      <c r="E26" s="34">
        <v>139.86800000000002</v>
      </c>
      <c r="F26" s="34">
        <v>1439.572</v>
      </c>
      <c r="G26" s="34">
        <v>1223.474</v>
      </c>
      <c r="H26" s="74">
        <v>105.96702830474575</v>
      </c>
      <c r="I26" s="74">
        <v>117.66265568373338</v>
      </c>
      <c r="J26" s="74"/>
    </row>
    <row r="27" spans="1:10" ht="18" customHeight="1">
      <c r="A27" s="53" t="s">
        <v>67</v>
      </c>
      <c r="B27" s="34"/>
      <c r="C27" s="34">
        <v>793.388</v>
      </c>
      <c r="D27" s="34">
        <v>1231.069</v>
      </c>
      <c r="E27" s="34">
        <v>1278.355</v>
      </c>
      <c r="F27" s="34">
        <v>12626.169</v>
      </c>
      <c r="G27" s="34">
        <v>9799.773</v>
      </c>
      <c r="H27" s="74">
        <v>103.84105196378108</v>
      </c>
      <c r="I27" s="74">
        <v>128.84144357221336</v>
      </c>
      <c r="J27" s="74"/>
    </row>
    <row r="28" spans="1:10" ht="18" customHeight="1">
      <c r="A28" s="53" t="s">
        <v>48</v>
      </c>
      <c r="B28" s="34"/>
      <c r="C28" s="34">
        <v>184.465</v>
      </c>
      <c r="D28" s="34">
        <v>330.65200000000004</v>
      </c>
      <c r="E28" s="34">
        <v>336.093</v>
      </c>
      <c r="F28" s="34">
        <v>2803.804</v>
      </c>
      <c r="G28" s="34">
        <v>2322.107</v>
      </c>
      <c r="H28" s="74">
        <v>101.64553669719221</v>
      </c>
      <c r="I28" s="74">
        <v>120.74396227219503</v>
      </c>
      <c r="J28" s="74"/>
    </row>
    <row r="29" spans="1:10" ht="18" customHeight="1">
      <c r="A29" s="51" t="s">
        <v>66</v>
      </c>
      <c r="B29" s="34"/>
      <c r="C29" s="34">
        <v>875.322</v>
      </c>
      <c r="D29" s="34">
        <v>1364.3339999999998</v>
      </c>
      <c r="E29" s="34">
        <v>1403.058</v>
      </c>
      <c r="F29" s="34">
        <v>15217.104</v>
      </c>
      <c r="G29" s="34">
        <v>12611.231</v>
      </c>
      <c r="H29" s="74">
        <v>102.83830792166728</v>
      </c>
      <c r="I29" s="74">
        <v>120.66311369603808</v>
      </c>
      <c r="J29" s="74"/>
    </row>
    <row r="30" spans="1:10" ht="18" customHeight="1">
      <c r="A30" s="54" t="s">
        <v>68</v>
      </c>
      <c r="B30" s="34"/>
      <c r="C30" s="34">
        <v>192.113</v>
      </c>
      <c r="D30" s="34">
        <v>194.832</v>
      </c>
      <c r="E30" s="34">
        <v>199.01100000000002</v>
      </c>
      <c r="F30" s="34">
        <v>2405.589</v>
      </c>
      <c r="G30" s="34">
        <v>2059.474</v>
      </c>
      <c r="H30" s="74">
        <v>102.14492485833951</v>
      </c>
      <c r="I30" s="74">
        <v>116.80599026741778</v>
      </c>
      <c r="J30" s="74"/>
    </row>
    <row r="31" spans="1:10" ht="18" customHeight="1">
      <c r="A31" s="55" t="s">
        <v>49</v>
      </c>
      <c r="B31" s="34"/>
      <c r="C31" s="34">
        <v>203.295</v>
      </c>
      <c r="D31" s="34">
        <v>217.34199999999998</v>
      </c>
      <c r="E31" s="34">
        <v>223.71</v>
      </c>
      <c r="F31" s="34">
        <v>2463.748</v>
      </c>
      <c r="G31" s="34">
        <v>2306.823</v>
      </c>
      <c r="H31" s="74">
        <v>102.92994451141521</v>
      </c>
      <c r="I31" s="74">
        <v>106.80264589004011</v>
      </c>
      <c r="J31" s="74"/>
    </row>
    <row r="32" spans="1:10" ht="18" customHeight="1">
      <c r="A32" s="55" t="s">
        <v>69</v>
      </c>
      <c r="B32" s="34"/>
      <c r="C32" s="34">
        <v>5.127000000000001</v>
      </c>
      <c r="D32" s="34">
        <v>6.814</v>
      </c>
      <c r="E32" s="34">
        <v>6.958</v>
      </c>
      <c r="F32" s="34">
        <v>69.715</v>
      </c>
      <c r="G32" s="34">
        <v>60.227000000000004</v>
      </c>
      <c r="H32" s="74">
        <v>102.11329615497506</v>
      </c>
      <c r="I32" s="74">
        <v>115.75373171501153</v>
      </c>
      <c r="J32" s="74"/>
    </row>
    <row r="33" spans="1:10" ht="18" customHeight="1">
      <c r="A33" s="40" t="s">
        <v>63</v>
      </c>
      <c r="B33" s="34"/>
      <c r="C33" s="34">
        <v>650.57</v>
      </c>
      <c r="D33" s="34">
        <v>715.272</v>
      </c>
      <c r="E33" s="34">
        <v>728.182</v>
      </c>
      <c r="F33" s="34">
        <v>7952.598</v>
      </c>
      <c r="G33" s="34">
        <v>7201.937</v>
      </c>
      <c r="H33" s="74">
        <v>101.80490778333278</v>
      </c>
      <c r="I33" s="74">
        <v>110.42304313409016</v>
      </c>
      <c r="J33" s="74"/>
    </row>
    <row r="34" spans="1:10" ht="18" customHeight="1">
      <c r="A34" s="40" t="s">
        <v>50</v>
      </c>
      <c r="B34" s="34"/>
      <c r="C34" s="34">
        <v>528.819</v>
      </c>
      <c r="D34" s="34">
        <v>632.8320000000001</v>
      </c>
      <c r="E34" s="34">
        <v>647.289</v>
      </c>
      <c r="F34" s="34">
        <v>6723.2880000000005</v>
      </c>
      <c r="G34" s="34">
        <v>5857.53</v>
      </c>
      <c r="H34" s="74">
        <v>102.28449256674755</v>
      </c>
      <c r="I34" s="74">
        <v>114.78025720738947</v>
      </c>
      <c r="J34" s="74"/>
    </row>
    <row r="35" spans="1:10" ht="18" customHeight="1">
      <c r="A35" s="56" t="s">
        <v>70</v>
      </c>
      <c r="B35" s="34"/>
      <c r="C35" s="34">
        <v>396.77199999999993</v>
      </c>
      <c r="D35" s="34">
        <v>408.86799999999994</v>
      </c>
      <c r="E35" s="34">
        <v>414.976</v>
      </c>
      <c r="F35" s="34">
        <v>4610.862</v>
      </c>
      <c r="G35" s="34">
        <v>4134.578</v>
      </c>
      <c r="H35" s="74">
        <v>101.4938806656427</v>
      </c>
      <c r="I35" s="74">
        <v>111.51953113473732</v>
      </c>
      <c r="J35" s="74"/>
    </row>
    <row r="36" spans="1:10" ht="18" customHeight="1">
      <c r="A36" s="57" t="s">
        <v>51</v>
      </c>
      <c r="B36" s="34"/>
      <c r="C36" s="34">
        <v>166.928</v>
      </c>
      <c r="D36" s="34">
        <v>162.41199999999998</v>
      </c>
      <c r="E36" s="34">
        <v>164.705</v>
      </c>
      <c r="F36" s="34">
        <v>1873.1109999999999</v>
      </c>
      <c r="G36" s="34">
        <v>1646.567</v>
      </c>
      <c r="H36" s="74">
        <v>101.41184148954511</v>
      </c>
      <c r="I36" s="74">
        <v>113.75856554880548</v>
      </c>
      <c r="J36" s="74"/>
    </row>
    <row r="37" spans="1:10" ht="18" customHeight="1">
      <c r="A37" s="57" t="s">
        <v>71</v>
      </c>
      <c r="B37" s="34"/>
      <c r="C37" s="34">
        <v>455.615</v>
      </c>
      <c r="D37" s="34">
        <v>908.508</v>
      </c>
      <c r="E37" s="34">
        <v>926.665</v>
      </c>
      <c r="F37" s="34">
        <v>7306.924999999999</v>
      </c>
      <c r="G37" s="34">
        <v>6143.777</v>
      </c>
      <c r="H37" s="74">
        <v>101.99855147120334</v>
      </c>
      <c r="I37" s="74">
        <v>118.93213246509433</v>
      </c>
      <c r="J37" s="74"/>
    </row>
    <row r="38" spans="1:10" ht="18" customHeight="1">
      <c r="A38" s="57" t="s">
        <v>64</v>
      </c>
      <c r="B38" s="34"/>
      <c r="C38" s="34">
        <v>198.507</v>
      </c>
      <c r="D38" s="34">
        <v>305.167</v>
      </c>
      <c r="E38" s="34">
        <v>309.749</v>
      </c>
      <c r="F38" s="34">
        <v>2545.6760000000004</v>
      </c>
      <c r="G38" s="34">
        <v>2173.023</v>
      </c>
      <c r="H38" s="74">
        <v>101.50147296398366</v>
      </c>
      <c r="I38" s="74">
        <v>117.1490591678045</v>
      </c>
      <c r="J38" s="74"/>
    </row>
    <row r="39" spans="1:10" ht="18" customHeight="1">
      <c r="A39" s="58" t="s">
        <v>52</v>
      </c>
      <c r="B39" s="34"/>
      <c r="C39" s="34">
        <v>115.74</v>
      </c>
      <c r="D39" s="34">
        <v>87.924</v>
      </c>
      <c r="E39" s="34">
        <v>89.226</v>
      </c>
      <c r="F39" s="34">
        <v>865.114</v>
      </c>
      <c r="G39" s="34">
        <v>1157.946</v>
      </c>
      <c r="H39" s="74">
        <v>101.48082434830079</v>
      </c>
      <c r="I39" s="164">
        <v>74.71108324567814</v>
      </c>
      <c r="J39" s="74"/>
    </row>
    <row r="40" spans="1:10" ht="18" customHeight="1">
      <c r="A40" s="58" t="s">
        <v>72</v>
      </c>
      <c r="B40" s="34"/>
      <c r="C40" s="34">
        <v>618.939</v>
      </c>
      <c r="D40" s="34">
        <v>679.698</v>
      </c>
      <c r="E40" s="34">
        <v>697.65</v>
      </c>
      <c r="F40" s="34">
        <v>7609.876</v>
      </c>
      <c r="G40" s="34">
        <v>6789.192999999999</v>
      </c>
      <c r="H40" s="74">
        <v>102.6411729915345</v>
      </c>
      <c r="I40" s="74">
        <v>112.08807880406407</v>
      </c>
      <c r="J40" s="74"/>
    </row>
    <row r="41" spans="1:10" ht="18" customHeight="1">
      <c r="A41" s="58" t="s">
        <v>53</v>
      </c>
      <c r="B41" s="34"/>
      <c r="C41" s="34">
        <v>87.01</v>
      </c>
      <c r="D41" s="34">
        <v>89.109</v>
      </c>
      <c r="E41" s="34">
        <v>91.10600000000001</v>
      </c>
      <c r="F41" s="34">
        <v>973.8030000000001</v>
      </c>
      <c r="G41" s="34">
        <v>867.644</v>
      </c>
      <c r="H41" s="74">
        <v>102.24107553670225</v>
      </c>
      <c r="I41" s="74">
        <v>112.23531771095058</v>
      </c>
      <c r="J41" s="74"/>
    </row>
    <row r="42" spans="1:10" ht="18" customHeight="1">
      <c r="A42" s="58" t="s">
        <v>73</v>
      </c>
      <c r="B42" s="34"/>
      <c r="C42" s="34">
        <v>140.155</v>
      </c>
      <c r="D42" s="34">
        <v>166.892</v>
      </c>
      <c r="E42" s="34">
        <v>169.97</v>
      </c>
      <c r="F42" s="34">
        <v>1697.958</v>
      </c>
      <c r="G42" s="34">
        <v>1488.335</v>
      </c>
      <c r="H42" s="74">
        <v>101.84430649761522</v>
      </c>
      <c r="I42" s="74">
        <v>114.08439632206459</v>
      </c>
      <c r="J42" s="74"/>
    </row>
    <row r="43" spans="1:10" ht="18" customHeight="1">
      <c r="A43" s="57" t="s">
        <v>74</v>
      </c>
      <c r="B43" s="34"/>
      <c r="C43" s="34">
        <v>194.41899999999998</v>
      </c>
      <c r="D43" s="34">
        <v>348.22700000000003</v>
      </c>
      <c r="E43" s="34">
        <v>355.889</v>
      </c>
      <c r="F43" s="34">
        <v>3653.928</v>
      </c>
      <c r="G43" s="34">
        <v>3113.189</v>
      </c>
      <c r="H43" s="74">
        <v>102.20028889201582</v>
      </c>
      <c r="I43" s="74">
        <v>117.36929560010651</v>
      </c>
      <c r="J43" s="74"/>
    </row>
    <row r="44" spans="1:10" ht="18" customHeight="1">
      <c r="A44" s="57" t="s">
        <v>54</v>
      </c>
      <c r="B44" s="34"/>
      <c r="C44" s="34">
        <v>125.519</v>
      </c>
      <c r="D44" s="34">
        <v>180.73700000000002</v>
      </c>
      <c r="E44" s="34">
        <v>184.96200000000002</v>
      </c>
      <c r="F44" s="34">
        <v>1894.118</v>
      </c>
      <c r="G44" s="34">
        <v>1612.433</v>
      </c>
      <c r="H44" s="74">
        <v>102.33765084072436</v>
      </c>
      <c r="I44" s="74">
        <v>117.46956307641929</v>
      </c>
      <c r="J44" s="74"/>
    </row>
    <row r="45" spans="1:10" ht="18" customHeight="1">
      <c r="A45" s="54" t="s">
        <v>75</v>
      </c>
      <c r="B45" s="34"/>
      <c r="C45" s="34">
        <v>355.379</v>
      </c>
      <c r="D45" s="34">
        <v>487.536</v>
      </c>
      <c r="E45" s="34">
        <v>500.875</v>
      </c>
      <c r="F45" s="34">
        <v>5267.239</v>
      </c>
      <c r="G45" s="34">
        <v>4419.843</v>
      </c>
      <c r="H45" s="74">
        <v>102.7360030849004</v>
      </c>
      <c r="I45" s="74">
        <v>119.17253621904669</v>
      </c>
      <c r="J45" s="74"/>
    </row>
    <row r="46" spans="1:10" ht="18" customHeight="1">
      <c r="A46" s="54" t="s">
        <v>55</v>
      </c>
      <c r="B46" s="34"/>
      <c r="C46" s="34">
        <v>0.49</v>
      </c>
      <c r="D46" s="34">
        <v>0.74</v>
      </c>
      <c r="E46" s="34">
        <v>0.77</v>
      </c>
      <c r="F46" s="34">
        <v>7.94</v>
      </c>
      <c r="G46" s="34">
        <v>6.5</v>
      </c>
      <c r="H46" s="74">
        <v>104.05405405405406</v>
      </c>
      <c r="I46" s="74">
        <v>122.15384615384617</v>
      </c>
      <c r="J46" s="74"/>
    </row>
    <row r="47" spans="1:10" ht="18" customHeight="1">
      <c r="A47" s="47" t="s">
        <v>76</v>
      </c>
      <c r="B47" s="34"/>
      <c r="C47" s="34">
        <v>9.99</v>
      </c>
      <c r="D47" s="34">
        <v>98.298</v>
      </c>
      <c r="E47" s="34">
        <v>98.99799999999999</v>
      </c>
      <c r="F47" s="34">
        <v>838.715</v>
      </c>
      <c r="G47" s="34">
        <v>616.115</v>
      </c>
      <c r="H47" s="164">
        <v>100.71212028728966</v>
      </c>
      <c r="I47" s="74">
        <v>136.12961865885427</v>
      </c>
      <c r="J47" s="74"/>
    </row>
    <row r="48" spans="1:10" ht="18" customHeight="1">
      <c r="A48" s="48" t="s">
        <v>77</v>
      </c>
      <c r="B48" s="45"/>
      <c r="C48" s="35">
        <v>31.54</v>
      </c>
      <c r="D48" s="35">
        <v>16</v>
      </c>
      <c r="E48" s="35">
        <v>16.8</v>
      </c>
      <c r="F48" s="35">
        <v>184.58</v>
      </c>
      <c r="G48" s="35">
        <v>166.42</v>
      </c>
      <c r="H48" s="75">
        <v>105</v>
      </c>
      <c r="I48" s="75">
        <v>110.91214998197334</v>
      </c>
      <c r="J48" s="75"/>
    </row>
    <row r="49" spans="1:10" ht="18" customHeight="1" hidden="1">
      <c r="A49" s="69"/>
      <c r="B49" s="49"/>
      <c r="C49" s="50">
        <f>SUM(C50:C58)</f>
        <v>8479.419</v>
      </c>
      <c r="D49" s="50">
        <f>SUM(D50:D58)</f>
        <v>11464.762</v>
      </c>
      <c r="E49" s="50">
        <f>SUM(E50:E58)</f>
        <v>11753.976</v>
      </c>
      <c r="F49" s="50">
        <f>SUM(F50:F58)</f>
        <v>120565.4</v>
      </c>
      <c r="G49" s="50">
        <f>SUM(G50:G58)</f>
        <v>102722.18500000001</v>
      </c>
      <c r="H49" s="64"/>
      <c r="I49" s="64"/>
      <c r="J49" s="65"/>
    </row>
    <row r="50" spans="1:10" ht="16.5" hidden="1">
      <c r="A50" s="47" t="s">
        <v>56</v>
      </c>
      <c r="C50" s="34">
        <f>C24+C35</f>
        <v>521.0719999999999</v>
      </c>
      <c r="D50" s="34">
        <f>D24+D35</f>
        <v>515.3679999999999</v>
      </c>
      <c r="E50" s="34">
        <f>E24+E35</f>
        <v>524.076</v>
      </c>
      <c r="F50" s="34">
        <f>F24+F35</f>
        <v>5907.152</v>
      </c>
      <c r="G50" s="34">
        <f>G24+G35</f>
        <v>5403.778</v>
      </c>
      <c r="H50" s="64">
        <f aca="true" t="shared" si="0" ref="H50:H58">F50/D50*100</f>
        <v>1146.2007730398475</v>
      </c>
      <c r="I50" s="64"/>
      <c r="J50" s="65" t="e">
        <f>#REF!/G50*100</f>
        <v>#REF!</v>
      </c>
    </row>
    <row r="51" spans="1:10" ht="16.5" hidden="1">
      <c r="A51" s="47" t="s">
        <v>57</v>
      </c>
      <c r="C51" s="34">
        <f>C25+C26</f>
        <v>2025.017</v>
      </c>
      <c r="D51" s="34">
        <f>D25+D26</f>
        <v>2724.9990000000003</v>
      </c>
      <c r="E51" s="34">
        <f>E25+E26</f>
        <v>2799.8790000000004</v>
      </c>
      <c r="F51" s="34">
        <f>F25+F26</f>
        <v>29677.25</v>
      </c>
      <c r="G51" s="34">
        <f>G25+G26</f>
        <v>24898.32</v>
      </c>
      <c r="H51" s="64">
        <f t="shared" si="0"/>
        <v>1089.0737941555208</v>
      </c>
      <c r="I51" s="64"/>
      <c r="J51" s="65" t="e">
        <f>#REF!/G51*100</f>
        <v>#REF!</v>
      </c>
    </row>
    <row r="52" spans="1:10" ht="16.5" hidden="1">
      <c r="A52" s="47" t="s">
        <v>58</v>
      </c>
      <c r="C52" s="34">
        <f>C27+C28+C29</f>
        <v>1853.1750000000002</v>
      </c>
      <c r="D52" s="34">
        <f>D27+D28+D29</f>
        <v>2926.055</v>
      </c>
      <c r="E52" s="34">
        <f>E27+E28+E29</f>
        <v>3017.5060000000003</v>
      </c>
      <c r="F52" s="34">
        <f>F27+F28+F29</f>
        <v>30647.076999999997</v>
      </c>
      <c r="G52" s="34">
        <f>G27+G28+G29</f>
        <v>24733.110999999997</v>
      </c>
      <c r="H52" s="64">
        <f t="shared" si="0"/>
        <v>1047.3855412834005</v>
      </c>
      <c r="I52" s="64"/>
      <c r="J52" s="65" t="e">
        <f>#REF!/G52*100</f>
        <v>#REF!</v>
      </c>
    </row>
    <row r="53" spans="1:10" ht="16.5" hidden="1">
      <c r="A53" s="47" t="s">
        <v>59</v>
      </c>
      <c r="C53" s="34">
        <f>C30+C45+C46</f>
        <v>547.982</v>
      </c>
      <c r="D53" s="34">
        <f>D30+D45+D46</f>
        <v>683.108</v>
      </c>
      <c r="E53" s="34">
        <f>E30+E45+E46</f>
        <v>700.656</v>
      </c>
      <c r="F53" s="34">
        <f>F30+F45+F46</f>
        <v>7680.767999999999</v>
      </c>
      <c r="G53" s="34">
        <f>G30+G45+G46</f>
        <v>6485.817</v>
      </c>
      <c r="H53" s="64">
        <f t="shared" si="0"/>
        <v>1124.3856022766531</v>
      </c>
      <c r="I53" s="64"/>
      <c r="J53" s="65" t="e">
        <f>#REF!/G53*100</f>
        <v>#REF!</v>
      </c>
    </row>
    <row r="54" spans="1:10" ht="16.5" hidden="1">
      <c r="A54" s="47" t="s">
        <v>44</v>
      </c>
      <c r="C54" s="34">
        <f>C31+C32</f>
        <v>208.422</v>
      </c>
      <c r="D54" s="34">
        <f>D31+D32</f>
        <v>224.15599999999998</v>
      </c>
      <c r="E54" s="34">
        <f>E31+E32</f>
        <v>230.668</v>
      </c>
      <c r="F54" s="34">
        <f>F31+F32</f>
        <v>2533.463</v>
      </c>
      <c r="G54" s="34">
        <f>G31+G32</f>
        <v>2367.0499999999997</v>
      </c>
      <c r="H54" s="64">
        <f t="shared" si="0"/>
        <v>1130.2231481646713</v>
      </c>
      <c r="I54" s="64"/>
      <c r="J54" s="65" t="e">
        <f>#REF!/G54*100</f>
        <v>#REF!</v>
      </c>
    </row>
    <row r="55" spans="1:10" ht="16.5" hidden="1">
      <c r="A55" s="47" t="s">
        <v>45</v>
      </c>
      <c r="C55" s="34">
        <f>C33+C34</f>
        <v>1179.3890000000001</v>
      </c>
      <c r="D55" s="34">
        <f>D33+D34</f>
        <v>1348.1040000000003</v>
      </c>
      <c r="E55" s="34">
        <f>E33+E34</f>
        <v>1375.471</v>
      </c>
      <c r="F55" s="34">
        <f>F33+F34</f>
        <v>14675.886</v>
      </c>
      <c r="G55" s="34">
        <f>G33+G34</f>
        <v>13059.467</v>
      </c>
      <c r="H55" s="64">
        <f t="shared" si="0"/>
        <v>1088.6315892542414</v>
      </c>
      <c r="I55" s="64"/>
      <c r="J55" s="65" t="e">
        <f>#REF!/G55*100</f>
        <v>#REF!</v>
      </c>
    </row>
    <row r="56" spans="1:10" ht="16.5" hidden="1">
      <c r="A56" s="47" t="s">
        <v>60</v>
      </c>
      <c r="C56" s="34">
        <f>C36+C37+C38+C43+C44</f>
        <v>1140.9879999999998</v>
      </c>
      <c r="D56" s="34">
        <f>D36+D37+D38+D43+D44</f>
        <v>1905.0510000000002</v>
      </c>
      <c r="E56" s="34">
        <f>E36+E37+E38+E43+E44</f>
        <v>1941.9699999999998</v>
      </c>
      <c r="F56" s="34">
        <f>F36+F37+F38+F43+F44</f>
        <v>17273.757999999998</v>
      </c>
      <c r="G56" s="34">
        <f>G36+G37+G38+G43+G44</f>
        <v>14688.989000000001</v>
      </c>
      <c r="H56" s="64">
        <f t="shared" si="0"/>
        <v>906.7346753446493</v>
      </c>
      <c r="I56" s="64"/>
      <c r="J56" s="65" t="e">
        <f>#REF!/G56*100</f>
        <v>#REF!</v>
      </c>
    </row>
    <row r="57" spans="1:10" ht="16.5" hidden="1">
      <c r="A57" s="47" t="s">
        <v>61</v>
      </c>
      <c r="C57" s="34">
        <f>C39+C40+C41+C42</f>
        <v>961.8439999999999</v>
      </c>
      <c r="D57" s="34">
        <f>D39+D40+D41+D42</f>
        <v>1023.623</v>
      </c>
      <c r="E57" s="34">
        <f>E39+E40+E41+E42</f>
        <v>1047.952</v>
      </c>
      <c r="F57" s="34">
        <f>F39+F40+F41+F42</f>
        <v>11146.751</v>
      </c>
      <c r="G57" s="34">
        <f>G39+G40+G41+G42</f>
        <v>10303.117999999999</v>
      </c>
      <c r="H57" s="64">
        <f t="shared" si="0"/>
        <v>1088.9508148996263</v>
      </c>
      <c r="I57" s="64"/>
      <c r="J57" s="65" t="e">
        <f>#REF!/G57*100</f>
        <v>#REF!</v>
      </c>
    </row>
    <row r="58" spans="1:10" ht="16.5" hidden="1">
      <c r="A58" s="47" t="s">
        <v>62</v>
      </c>
      <c r="C58" s="34">
        <f>C47+C48</f>
        <v>41.53</v>
      </c>
      <c r="D58" s="34">
        <f>D47+D48</f>
        <v>114.298</v>
      </c>
      <c r="E58" s="34">
        <f>E47+E48</f>
        <v>115.79799999999999</v>
      </c>
      <c r="F58" s="34">
        <f>F47+F48</f>
        <v>1023.2950000000001</v>
      </c>
      <c r="G58" s="34">
        <f>G47+G48</f>
        <v>782.535</v>
      </c>
      <c r="H58" s="64">
        <f t="shared" si="0"/>
        <v>895.2868816602215</v>
      </c>
      <c r="I58" s="64"/>
      <c r="J58" s="65" t="e">
        <f>#REF!/G58*100</f>
        <v>#REF!</v>
      </c>
    </row>
  </sheetData>
  <mergeCells count="10">
    <mergeCell ref="H7:H10"/>
    <mergeCell ref="I7:I10"/>
    <mergeCell ref="J7:J10"/>
    <mergeCell ref="G6:G10"/>
    <mergeCell ref="A6:A10"/>
    <mergeCell ref="B6:B10"/>
    <mergeCell ref="D7:D10"/>
    <mergeCell ref="F7:F10"/>
    <mergeCell ref="E7:E10"/>
    <mergeCell ref="C6:C10"/>
  </mergeCells>
  <printOptions/>
  <pageMargins left="0.36" right="0.16" top="0.66" bottom="0.33" header="0.17" footer="0.16"/>
  <pageSetup horizontalDpi="600" verticalDpi="600" orientation="landscape" paperSize="9" r:id="rId3"/>
  <headerFooter alignWithMargins="0">
    <oddFooter>&amp;C&amp;P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18359375" style="1" customWidth="1"/>
    <col min="2" max="2" width="0.9140625" style="1" customWidth="1"/>
    <col min="3" max="3" width="21.8125" style="1" customWidth="1"/>
    <col min="4" max="16384" width="6.1835937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"/>
    </sheetView>
  </sheetViews>
  <sheetFormatPr defaultColWidth="8.72265625" defaultRowHeight="16.5"/>
  <cols>
    <col min="1" max="1" width="39.36328125" style="32" customWidth="1"/>
    <col min="2" max="3" width="9.99609375" style="32" hidden="1" customWidth="1"/>
    <col min="4" max="4" width="10.54296875" style="32" customWidth="1"/>
    <col min="5" max="5" width="10.36328125" style="32" customWidth="1"/>
    <col min="6" max="6" width="9.54296875" style="32" customWidth="1"/>
    <col min="7" max="8" width="9.36328125" style="32" customWidth="1"/>
    <col min="9" max="9" width="8.8125" style="32" customWidth="1"/>
    <col min="10" max="16384" width="8.90625" style="32" customWidth="1"/>
  </cols>
  <sheetData>
    <row r="1" spans="1:3" ht="18.75">
      <c r="A1" s="67" t="s">
        <v>7</v>
      </c>
      <c r="B1" s="19"/>
      <c r="C1" s="19"/>
    </row>
    <row r="2" spans="1:3" ht="18.75">
      <c r="A2" s="19"/>
      <c r="B2" s="19"/>
      <c r="C2" s="19"/>
    </row>
    <row r="3" spans="1:9" ht="18.75">
      <c r="A3" s="68" t="s">
        <v>133</v>
      </c>
      <c r="B3" s="41"/>
      <c r="C3" s="41"/>
      <c r="D3" s="41"/>
      <c r="E3" s="41"/>
      <c r="F3" s="41"/>
      <c r="G3" s="41"/>
      <c r="H3" s="41"/>
      <c r="I3" s="41"/>
    </row>
    <row r="4" spans="1:9" ht="18.75">
      <c r="A4" s="68" t="s">
        <v>87</v>
      </c>
      <c r="B4" s="41"/>
      <c r="C4" s="41"/>
      <c r="D4" s="41"/>
      <c r="E4" s="41"/>
      <c r="F4" s="41"/>
      <c r="G4" s="41"/>
      <c r="H4" s="41"/>
      <c r="I4" s="41"/>
    </row>
    <row r="5" ht="16.5">
      <c r="H5" s="46" t="s">
        <v>43</v>
      </c>
    </row>
    <row r="6" spans="1:9" ht="18" customHeight="1">
      <c r="A6" s="175" t="s">
        <v>29</v>
      </c>
      <c r="B6" s="175" t="s">
        <v>112</v>
      </c>
      <c r="C6" s="181" t="s">
        <v>116</v>
      </c>
      <c r="D6" s="146" t="s">
        <v>117</v>
      </c>
      <c r="E6" s="147"/>
      <c r="F6" s="148"/>
      <c r="G6" s="181" t="s">
        <v>129</v>
      </c>
      <c r="H6" s="42" t="s">
        <v>8</v>
      </c>
      <c r="I6" s="42"/>
    </row>
    <row r="7" spans="1:9" ht="16.5" customHeight="1">
      <c r="A7" s="176"/>
      <c r="B7" s="176"/>
      <c r="C7" s="182"/>
      <c r="D7" s="176" t="s">
        <v>127</v>
      </c>
      <c r="E7" s="176" t="s">
        <v>126</v>
      </c>
      <c r="F7" s="176" t="s">
        <v>130</v>
      </c>
      <c r="G7" s="182"/>
      <c r="H7" s="175" t="s">
        <v>128</v>
      </c>
      <c r="I7" s="175" t="s">
        <v>131</v>
      </c>
    </row>
    <row r="8" spans="1:9" ht="16.5">
      <c r="A8" s="176"/>
      <c r="B8" s="176"/>
      <c r="C8" s="182"/>
      <c r="D8" s="176"/>
      <c r="E8" s="176"/>
      <c r="F8" s="176"/>
      <c r="G8" s="182"/>
      <c r="H8" s="176"/>
      <c r="I8" s="176"/>
    </row>
    <row r="9" spans="1:9" ht="16.5">
      <c r="A9" s="176"/>
      <c r="B9" s="176"/>
      <c r="C9" s="182"/>
      <c r="D9" s="176"/>
      <c r="E9" s="176"/>
      <c r="F9" s="176"/>
      <c r="G9" s="182"/>
      <c r="H9" s="176"/>
      <c r="I9" s="176"/>
    </row>
    <row r="10" spans="1:9" ht="16.5">
      <c r="A10" s="177"/>
      <c r="B10" s="177"/>
      <c r="C10" s="183"/>
      <c r="D10" s="177"/>
      <c r="E10" s="177"/>
      <c r="F10" s="177"/>
      <c r="G10" s="183"/>
      <c r="H10" s="177"/>
      <c r="I10" s="177"/>
    </row>
    <row r="11" spans="1:9" ht="16.5">
      <c r="A11" s="160" t="s">
        <v>9</v>
      </c>
      <c r="B11" s="160">
        <v>1</v>
      </c>
      <c r="C11" s="160"/>
      <c r="D11" s="160">
        <v>1</v>
      </c>
      <c r="E11" s="160">
        <v>2</v>
      </c>
      <c r="F11" s="160">
        <v>3</v>
      </c>
      <c r="G11" s="160">
        <v>4</v>
      </c>
      <c r="H11" s="160">
        <v>5</v>
      </c>
      <c r="I11" s="160">
        <v>6</v>
      </c>
    </row>
    <row r="12" spans="1:9" s="37" customFormat="1" ht="24" customHeight="1">
      <c r="A12" s="63" t="s">
        <v>89</v>
      </c>
      <c r="B12" s="36">
        <f>TPKTế!B12</f>
        <v>120850</v>
      </c>
      <c r="C12" s="36">
        <f>SUM(C13:C21)</f>
        <v>8479.419</v>
      </c>
      <c r="D12" s="36">
        <v>11464.762</v>
      </c>
      <c r="E12" s="36">
        <v>11753.976</v>
      </c>
      <c r="F12" s="36">
        <v>120565.4</v>
      </c>
      <c r="G12" s="36">
        <v>102722.18500000001</v>
      </c>
      <c r="H12" s="66">
        <v>102.5226341375425</v>
      </c>
      <c r="I12" s="66">
        <v>117.37036162149393</v>
      </c>
    </row>
    <row r="13" spans="1:9" ht="23.25" customHeight="1">
      <c r="A13" s="47" t="s">
        <v>56</v>
      </c>
      <c r="B13" s="34">
        <v>6443.098739999999</v>
      </c>
      <c r="C13" s="34">
        <f>TPKTế!C50</f>
        <v>521.0719999999999</v>
      </c>
      <c r="D13" s="34">
        <v>515.3679999999999</v>
      </c>
      <c r="E13" s="34">
        <v>524.076</v>
      </c>
      <c r="F13" s="34">
        <v>5907.152</v>
      </c>
      <c r="G13" s="34">
        <v>5403.778</v>
      </c>
      <c r="H13" s="64">
        <v>101.68966641312618</v>
      </c>
      <c r="I13" s="64">
        <v>109.31522353434949</v>
      </c>
    </row>
    <row r="14" spans="1:9" ht="23.25" customHeight="1">
      <c r="A14" s="47" t="s">
        <v>57</v>
      </c>
      <c r="B14" s="34">
        <v>32313.263220000004</v>
      </c>
      <c r="C14" s="34">
        <f>TPKTế!C51</f>
        <v>2025.017</v>
      </c>
      <c r="D14" s="34">
        <v>2724.9990000000003</v>
      </c>
      <c r="E14" s="34">
        <v>2799.8790000000004</v>
      </c>
      <c r="F14" s="34">
        <v>29677.25</v>
      </c>
      <c r="G14" s="34">
        <v>24898.32</v>
      </c>
      <c r="H14" s="64">
        <v>102.74789091665721</v>
      </c>
      <c r="I14" s="64">
        <v>119.19378496219825</v>
      </c>
    </row>
    <row r="15" spans="1:9" ht="23.25" customHeight="1">
      <c r="A15" s="47" t="s">
        <v>58</v>
      </c>
      <c r="B15" s="34">
        <v>29685.279835</v>
      </c>
      <c r="C15" s="34">
        <f>TPKTế!C52</f>
        <v>1853.1750000000002</v>
      </c>
      <c r="D15" s="34">
        <v>2926.055</v>
      </c>
      <c r="E15" s="34">
        <v>3017.5060000000003</v>
      </c>
      <c r="F15" s="34">
        <v>30647.076999999997</v>
      </c>
      <c r="G15" s="34">
        <v>24733.110999999997</v>
      </c>
      <c r="H15" s="64">
        <v>103.12540263255477</v>
      </c>
      <c r="I15" s="64">
        <v>123.91112868898702</v>
      </c>
    </row>
    <row r="16" spans="1:9" ht="23.25" customHeight="1">
      <c r="A16" s="47" t="s">
        <v>59</v>
      </c>
      <c r="B16" s="34">
        <v>7596.489449999999</v>
      </c>
      <c r="C16" s="34">
        <f>TPKTế!C53</f>
        <v>547.982</v>
      </c>
      <c r="D16" s="34">
        <v>683.108</v>
      </c>
      <c r="E16" s="34">
        <v>700.656</v>
      </c>
      <c r="F16" s="34">
        <v>7680.767999999999</v>
      </c>
      <c r="G16" s="34">
        <v>6485.817</v>
      </c>
      <c r="H16" s="64">
        <v>102.56884709299261</v>
      </c>
      <c r="I16" s="64">
        <v>118.42406284358621</v>
      </c>
    </row>
    <row r="17" spans="1:9" ht="23.25" customHeight="1">
      <c r="A17" s="47" t="s">
        <v>44</v>
      </c>
      <c r="B17" s="34">
        <v>2684.69712</v>
      </c>
      <c r="C17" s="34">
        <f>TPKTế!C54</f>
        <v>208.422</v>
      </c>
      <c r="D17" s="34">
        <v>224.15599999999998</v>
      </c>
      <c r="E17" s="34">
        <v>230.668</v>
      </c>
      <c r="F17" s="34">
        <v>2533.463</v>
      </c>
      <c r="G17" s="34">
        <v>2367.05</v>
      </c>
      <c r="H17" s="64">
        <v>102.90511964881601</v>
      </c>
      <c r="I17" s="64">
        <v>107.03039648507638</v>
      </c>
    </row>
    <row r="18" spans="1:9" ht="23.25" customHeight="1">
      <c r="A18" s="47" t="s">
        <v>45</v>
      </c>
      <c r="B18" s="34">
        <v>14230.841900000001</v>
      </c>
      <c r="C18" s="34">
        <f>TPKTế!C55</f>
        <v>1179.3890000000001</v>
      </c>
      <c r="D18" s="34">
        <v>1348.1040000000003</v>
      </c>
      <c r="E18" s="34">
        <v>1375.471</v>
      </c>
      <c r="F18" s="34">
        <v>14675.886</v>
      </c>
      <c r="G18" s="34">
        <v>13059.467</v>
      </c>
      <c r="H18" s="64">
        <v>102.0300362583302</v>
      </c>
      <c r="I18" s="64">
        <v>112.37737344104472</v>
      </c>
    </row>
    <row r="19" spans="1:9" ht="23.25" customHeight="1">
      <c r="A19" s="47" t="s">
        <v>60</v>
      </c>
      <c r="B19" s="34">
        <v>16738.777935000002</v>
      </c>
      <c r="C19" s="34">
        <f>TPKTế!C56</f>
        <v>1140.9879999999998</v>
      </c>
      <c r="D19" s="34">
        <v>1905.0510000000002</v>
      </c>
      <c r="E19" s="34">
        <v>1941.97</v>
      </c>
      <c r="F19" s="34">
        <v>17273.757999999998</v>
      </c>
      <c r="G19" s="34">
        <v>14688.989000000001</v>
      </c>
      <c r="H19" s="64">
        <v>101.93795336712768</v>
      </c>
      <c r="I19" s="64">
        <v>117.59664330880769</v>
      </c>
    </row>
    <row r="20" spans="1:9" ht="23.25" customHeight="1">
      <c r="A20" s="47" t="s">
        <v>61</v>
      </c>
      <c r="B20" s="34">
        <v>10332.19635</v>
      </c>
      <c r="C20" s="34">
        <f>TPKTế!C57</f>
        <v>961.8439999999999</v>
      </c>
      <c r="D20" s="34">
        <v>1023.623</v>
      </c>
      <c r="E20" s="34">
        <v>1047.952</v>
      </c>
      <c r="F20" s="34">
        <v>11146.751</v>
      </c>
      <c r="G20" s="34">
        <v>10303.117999999999</v>
      </c>
      <c r="H20" s="64">
        <v>102.37675394163671</v>
      </c>
      <c r="I20" s="64">
        <v>108.18813295159777</v>
      </c>
    </row>
    <row r="21" spans="1:9" ht="23.25" customHeight="1">
      <c r="A21" s="144" t="s">
        <v>62</v>
      </c>
      <c r="B21" s="145">
        <v>823</v>
      </c>
      <c r="C21" s="35">
        <f>TPKTế!C58</f>
        <v>41.53</v>
      </c>
      <c r="D21" s="35">
        <v>114.298</v>
      </c>
      <c r="E21" s="35">
        <v>115.79799999999999</v>
      </c>
      <c r="F21" s="35">
        <v>1023.295</v>
      </c>
      <c r="G21" s="35">
        <v>782.535</v>
      </c>
      <c r="H21" s="75">
        <v>101.31235892141595</v>
      </c>
      <c r="I21" s="162">
        <v>130.76667497300443</v>
      </c>
    </row>
    <row r="22" spans="1:9" ht="16.5" hidden="1">
      <c r="A22" s="76" t="s">
        <v>92</v>
      </c>
      <c r="B22" s="77"/>
      <c r="C22" s="50"/>
      <c r="I22" s="151"/>
    </row>
    <row r="23" spans="1:7" ht="16.5" hidden="1">
      <c r="A23" s="47" t="s">
        <v>56</v>
      </c>
      <c r="B23" s="34"/>
      <c r="C23" s="34"/>
      <c r="D23" s="34"/>
      <c r="E23" s="34"/>
      <c r="F23" s="34">
        <f aca="true" t="shared" si="0" ref="F23:G31">F13/F$12*100</f>
        <v>4.899541659547433</v>
      </c>
      <c r="G23" s="34">
        <f t="shared" si="0"/>
        <v>5.260575405400498</v>
      </c>
    </row>
    <row r="24" spans="1:7" ht="16.5" hidden="1">
      <c r="A24" s="47" t="s">
        <v>57</v>
      </c>
      <c r="B24" s="34"/>
      <c r="C24" s="34"/>
      <c r="D24" s="34"/>
      <c r="E24" s="34"/>
      <c r="F24" s="34">
        <f t="shared" si="0"/>
        <v>24.615063691573205</v>
      </c>
      <c r="G24" s="34">
        <f t="shared" si="0"/>
        <v>24.238503104270997</v>
      </c>
    </row>
    <row r="25" spans="1:7" ht="16.5" hidden="1">
      <c r="A25" s="47" t="s">
        <v>58</v>
      </c>
      <c r="B25" s="34"/>
      <c r="C25" s="34"/>
      <c r="D25" s="34"/>
      <c r="E25" s="34"/>
      <c r="F25" s="34">
        <f t="shared" si="0"/>
        <v>25.419462797784437</v>
      </c>
      <c r="G25" s="34">
        <f t="shared" si="0"/>
        <v>24.07767221851832</v>
      </c>
    </row>
    <row r="26" spans="1:7" ht="16.5" hidden="1">
      <c r="A26" s="47" t="s">
        <v>59</v>
      </c>
      <c r="B26" s="34"/>
      <c r="C26" s="34"/>
      <c r="D26" s="34"/>
      <c r="E26" s="34"/>
      <c r="F26" s="34">
        <f t="shared" si="0"/>
        <v>6.370623744457364</v>
      </c>
      <c r="G26" s="34">
        <f t="shared" si="0"/>
        <v>6.313939875792167</v>
      </c>
    </row>
    <row r="27" spans="1:7" ht="16.5" hidden="1">
      <c r="A27" s="47" t="s">
        <v>44</v>
      </c>
      <c r="B27" s="34"/>
      <c r="C27" s="34"/>
      <c r="D27" s="34"/>
      <c r="E27" s="34"/>
      <c r="F27" s="34">
        <f t="shared" si="0"/>
        <v>2.10131845454832</v>
      </c>
      <c r="G27" s="34">
        <f t="shared" si="0"/>
        <v>2.3043220897219037</v>
      </c>
    </row>
    <row r="28" spans="1:7" ht="16.5" hidden="1">
      <c r="A28" s="47" t="s">
        <v>45</v>
      </c>
      <c r="B28" s="34"/>
      <c r="C28" s="34"/>
      <c r="D28" s="34"/>
      <c r="E28" s="34"/>
      <c r="F28" s="34">
        <f t="shared" si="0"/>
        <v>12.172551992528536</v>
      </c>
      <c r="G28" s="34">
        <f t="shared" si="0"/>
        <v>12.713385136813434</v>
      </c>
    </row>
    <row r="29" spans="1:7" ht="16.5" hidden="1">
      <c r="A29" s="47" t="s">
        <v>60</v>
      </c>
      <c r="B29" s="34"/>
      <c r="C29" s="34"/>
      <c r="D29" s="34"/>
      <c r="E29" s="34"/>
      <c r="F29" s="34">
        <f t="shared" si="0"/>
        <v>14.327292904929607</v>
      </c>
      <c r="G29" s="34">
        <f t="shared" si="0"/>
        <v>14.299724056687463</v>
      </c>
    </row>
    <row r="30" spans="1:7" ht="16.5" hidden="1">
      <c r="A30" s="47" t="s">
        <v>61</v>
      </c>
      <c r="B30" s="34"/>
      <c r="C30" s="34"/>
      <c r="D30" s="34"/>
      <c r="E30" s="34"/>
      <c r="F30" s="34">
        <f t="shared" si="0"/>
        <v>9.24539793340378</v>
      </c>
      <c r="G30" s="34">
        <f t="shared" si="0"/>
        <v>10.030080649082764</v>
      </c>
    </row>
    <row r="31" spans="1:7" ht="16.5" hidden="1">
      <c r="A31" s="47" t="s">
        <v>62</v>
      </c>
      <c r="B31" s="34"/>
      <c r="C31" s="34"/>
      <c r="D31" s="34"/>
      <c r="E31" s="34"/>
      <c r="F31" s="34">
        <f t="shared" si="0"/>
        <v>0.8487468212273173</v>
      </c>
      <c r="G31" s="34">
        <f t="shared" si="0"/>
        <v>0.7617974637124394</v>
      </c>
    </row>
  </sheetData>
  <mergeCells count="9">
    <mergeCell ref="H7:H10"/>
    <mergeCell ref="I7:I10"/>
    <mergeCell ref="A6:A10"/>
    <mergeCell ref="B6:B10"/>
    <mergeCell ref="G6:G10"/>
    <mergeCell ref="D7:D10"/>
    <mergeCell ref="E7:E10"/>
    <mergeCell ref="F7:F10"/>
    <mergeCell ref="C6:C10"/>
  </mergeCells>
  <printOptions/>
  <pageMargins left="0.9" right="0.16" top="1" bottom="0.38" header="0.17" footer="0.16"/>
  <pageSetup firstPageNumber="3" useFirstPageNumber="1"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pane xSplit="1" ySplit="11" topLeftCell="D16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E11" sqref="E11"/>
    </sheetView>
  </sheetViews>
  <sheetFormatPr defaultColWidth="8.72265625" defaultRowHeight="16.5"/>
  <cols>
    <col min="1" max="1" width="29.6328125" style="0" customWidth="1"/>
    <col min="2" max="2" width="10.6328125" style="0" customWidth="1"/>
    <col min="3" max="3" width="11.36328125" style="0" hidden="1" customWidth="1"/>
    <col min="4" max="4" width="11.90625" style="0" customWidth="1"/>
    <col min="5" max="5" width="10.453125" style="0" customWidth="1"/>
    <col min="6" max="6" width="11.54296875" style="0" customWidth="1"/>
    <col min="7" max="7" width="10.54296875" style="0" customWidth="1"/>
    <col min="8" max="8" width="10.8125" style="0" customWidth="1"/>
    <col min="9" max="10" width="9.54296875" style="0" customWidth="1"/>
  </cols>
  <sheetData>
    <row r="1" ht="16.5">
      <c r="A1" s="100" t="s">
        <v>7</v>
      </c>
    </row>
    <row r="2" s="140" customFormat="1" ht="15.75">
      <c r="A2" s="100"/>
    </row>
    <row r="3" spans="1:10" ht="21" customHeight="1">
      <c r="A3" s="78" t="s">
        <v>134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19.5" customHeight="1">
      <c r="A4" s="78" t="s">
        <v>93</v>
      </c>
      <c r="B4" s="78"/>
      <c r="C4" s="78"/>
      <c r="D4" s="78"/>
      <c r="E4" s="78"/>
      <c r="F4" s="78"/>
      <c r="G4" s="78"/>
      <c r="H4" s="78"/>
      <c r="I4" s="78"/>
      <c r="J4" s="78"/>
    </row>
    <row r="5" spans="6:10" ht="19.5" customHeight="1">
      <c r="F5" s="157"/>
      <c r="G5" s="113"/>
      <c r="I5" s="46" t="s">
        <v>43</v>
      </c>
      <c r="J5" s="150"/>
    </row>
    <row r="6" spans="1:10" s="113" customFormat="1" ht="16.5">
      <c r="A6" s="175" t="s">
        <v>29</v>
      </c>
      <c r="B6" s="175" t="s">
        <v>115</v>
      </c>
      <c r="C6" s="181" t="s">
        <v>118</v>
      </c>
      <c r="D6" s="146" t="s">
        <v>117</v>
      </c>
      <c r="E6" s="147"/>
      <c r="F6" s="148"/>
      <c r="G6" s="181" t="s">
        <v>135</v>
      </c>
      <c r="H6" s="42" t="s">
        <v>8</v>
      </c>
      <c r="I6" s="42"/>
      <c r="J6" s="42"/>
    </row>
    <row r="7" spans="1:10" s="113" customFormat="1" ht="16.5">
      <c r="A7" s="176"/>
      <c r="B7" s="176"/>
      <c r="C7" s="184"/>
      <c r="D7" s="176" t="s">
        <v>127</v>
      </c>
      <c r="E7" s="176" t="s">
        <v>126</v>
      </c>
      <c r="F7" s="176" t="s">
        <v>136</v>
      </c>
      <c r="G7" s="182"/>
      <c r="H7" s="175" t="s">
        <v>128</v>
      </c>
      <c r="I7" s="175" t="s">
        <v>137</v>
      </c>
      <c r="J7" s="175" t="s">
        <v>138</v>
      </c>
    </row>
    <row r="8" spans="1:10" s="113" customFormat="1" ht="16.5">
      <c r="A8" s="176"/>
      <c r="B8" s="176"/>
      <c r="C8" s="184"/>
      <c r="D8" s="176"/>
      <c r="E8" s="176"/>
      <c r="F8" s="176"/>
      <c r="G8" s="182"/>
      <c r="H8" s="176"/>
      <c r="I8" s="176"/>
      <c r="J8" s="176"/>
    </row>
    <row r="9" spans="1:10" s="113" customFormat="1" ht="16.5">
      <c r="A9" s="176"/>
      <c r="B9" s="176"/>
      <c r="C9" s="184"/>
      <c r="D9" s="176"/>
      <c r="E9" s="176"/>
      <c r="F9" s="176"/>
      <c r="G9" s="182"/>
      <c r="H9" s="176"/>
      <c r="I9" s="176"/>
      <c r="J9" s="176"/>
    </row>
    <row r="10" spans="1:10" s="113" customFormat="1" ht="16.5">
      <c r="A10" s="177"/>
      <c r="B10" s="177"/>
      <c r="C10" s="185"/>
      <c r="D10" s="177"/>
      <c r="E10" s="177"/>
      <c r="F10" s="177"/>
      <c r="G10" s="183"/>
      <c r="H10" s="177"/>
      <c r="I10" s="177"/>
      <c r="J10" s="177"/>
    </row>
    <row r="11" spans="1:10" s="113" customFormat="1" ht="16.5">
      <c r="A11" s="160" t="s">
        <v>9</v>
      </c>
      <c r="B11" s="160">
        <v>1</v>
      </c>
      <c r="C11" s="160"/>
      <c r="D11" s="160">
        <v>2</v>
      </c>
      <c r="E11" s="160">
        <v>3</v>
      </c>
      <c r="F11" s="160">
        <v>4</v>
      </c>
      <c r="G11" s="160">
        <v>5</v>
      </c>
      <c r="H11" s="160">
        <v>6</v>
      </c>
      <c r="I11" s="160">
        <v>7</v>
      </c>
      <c r="J11" s="160">
        <v>8</v>
      </c>
    </row>
    <row r="12" spans="1:10" s="7" customFormat="1" ht="27.75" customHeight="1">
      <c r="A12" s="85" t="s">
        <v>94</v>
      </c>
      <c r="B12" s="86">
        <v>68720.4225</v>
      </c>
      <c r="C12" s="86">
        <v>4671.19</v>
      </c>
      <c r="D12" s="86">
        <v>6901.12</v>
      </c>
      <c r="E12" s="86">
        <v>7114.31</v>
      </c>
      <c r="F12" s="86">
        <v>71705.84</v>
      </c>
      <c r="G12" s="86">
        <v>57221.26</v>
      </c>
      <c r="H12" s="87">
        <v>103.08920870815173</v>
      </c>
      <c r="I12" s="88">
        <v>125.3132839088129</v>
      </c>
      <c r="J12" s="87">
        <v>104.3442944490046</v>
      </c>
    </row>
    <row r="13" spans="1:10" s="7" customFormat="1" ht="27.75" customHeight="1">
      <c r="A13" s="10" t="s">
        <v>95</v>
      </c>
      <c r="B13" s="81">
        <v>68720.4225</v>
      </c>
      <c r="C13" s="81">
        <v>4671.19</v>
      </c>
      <c r="D13" s="81">
        <v>6901.12</v>
      </c>
      <c r="E13" s="81">
        <v>7114.31</v>
      </c>
      <c r="F13" s="81">
        <v>71705.84</v>
      </c>
      <c r="G13" s="81">
        <v>57221.26</v>
      </c>
      <c r="H13" s="89">
        <v>103.08920870815173</v>
      </c>
      <c r="I13" s="80">
        <v>125.3132839088129</v>
      </c>
      <c r="J13" s="89">
        <v>104.3442944490046</v>
      </c>
    </row>
    <row r="14" spans="1:10" s="8" customFormat="1" ht="27.75" customHeight="1">
      <c r="A14" s="9" t="s">
        <v>0</v>
      </c>
      <c r="B14" s="79">
        <v>4410.4225</v>
      </c>
      <c r="C14" s="83">
        <v>328.56</v>
      </c>
      <c r="D14" s="83">
        <v>420.87</v>
      </c>
      <c r="E14" s="83">
        <v>431.67</v>
      </c>
      <c r="F14" s="83">
        <v>4602.26</v>
      </c>
      <c r="G14" s="83">
        <v>3834.75</v>
      </c>
      <c r="H14" s="90">
        <v>102.5661130515361</v>
      </c>
      <c r="I14" s="91">
        <v>120.01460329878088</v>
      </c>
      <c r="J14" s="90">
        <v>104.3496399721342</v>
      </c>
    </row>
    <row r="15" spans="1:10" s="8" customFormat="1" ht="27.75" customHeight="1">
      <c r="A15" s="9" t="s">
        <v>1</v>
      </c>
      <c r="B15" s="79">
        <v>60990</v>
      </c>
      <c r="C15" s="83">
        <v>4107.28</v>
      </c>
      <c r="D15" s="83">
        <v>6175.26</v>
      </c>
      <c r="E15" s="83">
        <v>6368.71</v>
      </c>
      <c r="F15" s="83">
        <v>63727.53</v>
      </c>
      <c r="G15" s="83">
        <v>50507.41</v>
      </c>
      <c r="H15" s="90">
        <v>103.13266162072527</v>
      </c>
      <c r="I15" s="91">
        <v>126.17461477434698</v>
      </c>
      <c r="J15" s="90">
        <v>104.48848991637973</v>
      </c>
    </row>
    <row r="16" spans="1:10" s="8" customFormat="1" ht="27.75" customHeight="1">
      <c r="A16" s="9" t="s">
        <v>2</v>
      </c>
      <c r="B16" s="79">
        <v>3320</v>
      </c>
      <c r="C16" s="83">
        <v>235.35</v>
      </c>
      <c r="D16" s="83">
        <v>304.99</v>
      </c>
      <c r="E16" s="83">
        <v>313.93</v>
      </c>
      <c r="F16" s="83">
        <v>3376.05</v>
      </c>
      <c r="G16" s="83">
        <v>2879.1</v>
      </c>
      <c r="H16" s="90">
        <v>102.9312436473327</v>
      </c>
      <c r="I16" s="91">
        <v>117.26060227154318</v>
      </c>
      <c r="J16" s="90">
        <v>101.68825301204818</v>
      </c>
    </row>
    <row r="17" spans="1:10" ht="27.75" customHeight="1">
      <c r="A17" s="4" t="s">
        <v>96</v>
      </c>
      <c r="B17" s="81">
        <v>68720.4225</v>
      </c>
      <c r="C17" s="82">
        <v>4671.19</v>
      </c>
      <c r="D17" s="89">
        <v>6901.12</v>
      </c>
      <c r="E17" s="89">
        <v>7114.31</v>
      </c>
      <c r="F17" s="89">
        <v>71705.84</v>
      </c>
      <c r="G17" s="89">
        <v>57221.26</v>
      </c>
      <c r="H17" s="89">
        <v>103.08920870815173</v>
      </c>
      <c r="I17" s="80">
        <v>125.3132839088129</v>
      </c>
      <c r="J17" s="89">
        <v>104.3442944490046</v>
      </c>
    </row>
    <row r="18" spans="1:10" ht="27.75" customHeight="1">
      <c r="A18" s="3" t="s">
        <v>3</v>
      </c>
      <c r="B18" s="84"/>
      <c r="C18" s="83">
        <v>3693.36</v>
      </c>
      <c r="D18" s="83">
        <v>5667.33</v>
      </c>
      <c r="E18" s="83">
        <v>5839.33</v>
      </c>
      <c r="F18" s="83">
        <v>58738.52</v>
      </c>
      <c r="G18" s="83">
        <v>46943.98</v>
      </c>
      <c r="H18" s="90">
        <v>103.03493885127564</v>
      </c>
      <c r="I18" s="91">
        <v>125.12471247644532</v>
      </c>
      <c r="J18" s="90"/>
    </row>
    <row r="19" spans="1:10" ht="27.75" customHeight="1">
      <c r="A19" s="3" t="s">
        <v>4</v>
      </c>
      <c r="B19" s="84"/>
      <c r="C19" s="83">
        <v>395.46</v>
      </c>
      <c r="D19" s="83">
        <v>550.49</v>
      </c>
      <c r="E19" s="83">
        <v>567.65</v>
      </c>
      <c r="F19" s="83">
        <v>5325.92</v>
      </c>
      <c r="G19" s="83">
        <v>4223.33</v>
      </c>
      <c r="H19" s="90">
        <v>103.11722283783537</v>
      </c>
      <c r="I19" s="91">
        <v>126.10712399930858</v>
      </c>
      <c r="J19" s="90"/>
    </row>
    <row r="20" spans="1:10" ht="27.75" customHeight="1">
      <c r="A20" s="6" t="s">
        <v>6</v>
      </c>
      <c r="B20" s="84"/>
      <c r="C20" s="83">
        <v>2.12</v>
      </c>
      <c r="D20" s="83">
        <v>3.12</v>
      </c>
      <c r="E20" s="83">
        <v>3.19</v>
      </c>
      <c r="F20" s="83">
        <v>32.87</v>
      </c>
      <c r="G20" s="83">
        <v>26.22</v>
      </c>
      <c r="H20" s="90">
        <v>102.24358974358974</v>
      </c>
      <c r="I20" s="91">
        <v>125.36231884057972</v>
      </c>
      <c r="J20" s="90"/>
    </row>
    <row r="21" spans="1:10" ht="27.75" customHeight="1">
      <c r="A21" s="5" t="s">
        <v>5</v>
      </c>
      <c r="B21" s="92"/>
      <c r="C21" s="93">
        <v>580.25</v>
      </c>
      <c r="D21" s="93">
        <v>680.18</v>
      </c>
      <c r="E21" s="93">
        <v>704.14</v>
      </c>
      <c r="F21" s="93">
        <v>7608.53</v>
      </c>
      <c r="G21" s="93">
        <v>6027.73</v>
      </c>
      <c r="H21" s="94">
        <v>103.52259695962833</v>
      </c>
      <c r="I21" s="95">
        <v>126.22546132623727</v>
      </c>
      <c r="J21" s="94"/>
    </row>
  </sheetData>
  <mergeCells count="10">
    <mergeCell ref="J7:J10"/>
    <mergeCell ref="A6:A10"/>
    <mergeCell ref="B6:B10"/>
    <mergeCell ref="D7:D10"/>
    <mergeCell ref="E7:E10"/>
    <mergeCell ref="C6:C10"/>
    <mergeCell ref="G6:G10"/>
    <mergeCell ref="F7:F10"/>
    <mergeCell ref="H7:H10"/>
    <mergeCell ref="I7:I10"/>
  </mergeCells>
  <printOptions/>
  <pageMargins left="0.51" right="0.16" top="0.63" bottom="0.35" header="0.26" footer="0.28"/>
  <pageSetup firstPageNumber="4" useFirstPageNumber="1" horizontalDpi="180" verticalDpi="180" orientation="landscape" paperSize="9" r:id="rId3"/>
  <headerFooter alignWithMargins="0">
    <oddFooter>&amp;C&amp;P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8.72265625" defaultRowHeight="16.5"/>
  <cols>
    <col min="1" max="1" width="35.18359375" style="0" customWidth="1"/>
    <col min="2" max="2" width="7.18359375" style="0" bestFit="1" customWidth="1"/>
    <col min="3" max="3" width="9.90625" style="0" customWidth="1"/>
    <col min="4" max="4" width="8.54296875" style="0" hidden="1" customWidth="1"/>
    <col min="5" max="5" width="10.99609375" style="0" customWidth="1"/>
    <col min="6" max="7" width="9.90625" style="0" customWidth="1"/>
    <col min="8" max="8" width="7.99609375" style="0" customWidth="1"/>
    <col min="9" max="9" width="7.6328125" style="0" customWidth="1"/>
    <col min="10" max="10" width="6.99609375" style="0" customWidth="1"/>
    <col min="11" max="11" width="7.8125" style="0" customWidth="1"/>
  </cols>
  <sheetData>
    <row r="1" spans="1:3" ht="16.5">
      <c r="A1" s="97" t="s">
        <v>7</v>
      </c>
      <c r="B1" s="97"/>
      <c r="C1" s="97"/>
    </row>
    <row r="2" spans="1:3" ht="16.5">
      <c r="A2" s="100"/>
      <c r="B2" s="100"/>
      <c r="C2" s="100"/>
    </row>
    <row r="3" spans="1:11" ht="18">
      <c r="A3" s="78" t="s">
        <v>139</v>
      </c>
      <c r="B3" s="78"/>
      <c r="C3" s="98"/>
      <c r="D3" s="98"/>
      <c r="E3" s="98"/>
      <c r="F3" s="98"/>
      <c r="G3" s="98"/>
      <c r="H3" s="98"/>
      <c r="I3" s="98"/>
      <c r="J3" s="98"/>
      <c r="K3" s="99"/>
    </row>
    <row r="4" spans="1:11" ht="18">
      <c r="A4" s="78" t="s">
        <v>97</v>
      </c>
      <c r="B4" s="78"/>
      <c r="C4" s="98"/>
      <c r="D4" s="98"/>
      <c r="E4" s="98"/>
      <c r="F4" s="98"/>
      <c r="G4" s="98"/>
      <c r="H4" s="98"/>
      <c r="I4" s="98"/>
      <c r="J4" s="98"/>
      <c r="K4" s="99"/>
    </row>
    <row r="5" spans="1:11" ht="18">
      <c r="A5" s="78"/>
      <c r="B5" s="78"/>
      <c r="C5" s="98"/>
      <c r="D5" s="98"/>
      <c r="E5" s="98"/>
      <c r="F5" s="98"/>
      <c r="G5" s="168"/>
      <c r="H5" s="169"/>
      <c r="I5" s="169"/>
      <c r="J5" s="169"/>
      <c r="K5" s="169"/>
    </row>
    <row r="6" spans="1:11" ht="16.5" customHeight="1">
      <c r="A6" s="175" t="s">
        <v>29</v>
      </c>
      <c r="B6" s="175" t="s">
        <v>114</v>
      </c>
      <c r="C6" s="175" t="s">
        <v>115</v>
      </c>
      <c r="D6" s="181" t="s">
        <v>113</v>
      </c>
      <c r="E6" s="146" t="s">
        <v>117</v>
      </c>
      <c r="F6" s="147"/>
      <c r="G6" s="148"/>
      <c r="H6" s="181" t="s">
        <v>135</v>
      </c>
      <c r="I6" s="42" t="s">
        <v>8</v>
      </c>
      <c r="J6" s="42"/>
      <c r="K6" s="42"/>
    </row>
    <row r="7" spans="1:11" ht="16.5" customHeight="1">
      <c r="A7" s="176"/>
      <c r="B7" s="176"/>
      <c r="C7" s="176"/>
      <c r="D7" s="184"/>
      <c r="E7" s="176" t="s">
        <v>127</v>
      </c>
      <c r="F7" s="176" t="s">
        <v>126</v>
      </c>
      <c r="G7" s="176" t="s">
        <v>136</v>
      </c>
      <c r="H7" s="182"/>
      <c r="I7" s="175" t="s">
        <v>128</v>
      </c>
      <c r="J7" s="175" t="s">
        <v>137</v>
      </c>
      <c r="K7" s="175" t="s">
        <v>138</v>
      </c>
    </row>
    <row r="8" spans="1:11" ht="16.5">
      <c r="A8" s="176"/>
      <c r="B8" s="176"/>
      <c r="C8" s="176"/>
      <c r="D8" s="184"/>
      <c r="E8" s="176"/>
      <c r="F8" s="176"/>
      <c r="G8" s="176"/>
      <c r="H8" s="182"/>
      <c r="I8" s="176"/>
      <c r="J8" s="176"/>
      <c r="K8" s="176"/>
    </row>
    <row r="9" spans="1:11" ht="16.5">
      <c r="A9" s="176"/>
      <c r="B9" s="176"/>
      <c r="C9" s="176"/>
      <c r="D9" s="184"/>
      <c r="E9" s="176"/>
      <c r="F9" s="176"/>
      <c r="G9" s="176"/>
      <c r="H9" s="182"/>
      <c r="I9" s="176"/>
      <c r="J9" s="176"/>
      <c r="K9" s="176"/>
    </row>
    <row r="10" spans="1:11" ht="16.5">
      <c r="A10" s="177"/>
      <c r="B10" s="177"/>
      <c r="C10" s="177"/>
      <c r="D10" s="185"/>
      <c r="E10" s="177"/>
      <c r="F10" s="177"/>
      <c r="G10" s="177"/>
      <c r="H10" s="183"/>
      <c r="I10" s="177"/>
      <c r="J10" s="177"/>
      <c r="K10" s="177"/>
    </row>
    <row r="11" spans="1:11" ht="16.5">
      <c r="A11" s="160" t="s">
        <v>9</v>
      </c>
      <c r="B11" s="160" t="s">
        <v>10</v>
      </c>
      <c r="C11" s="160">
        <v>1</v>
      </c>
      <c r="D11" s="160"/>
      <c r="E11" s="160">
        <v>2</v>
      </c>
      <c r="F11" s="160">
        <v>3</v>
      </c>
      <c r="G11" s="160">
        <v>4</v>
      </c>
      <c r="H11" s="160">
        <v>5</v>
      </c>
      <c r="I11" s="160">
        <v>6</v>
      </c>
      <c r="J11" s="160">
        <v>7</v>
      </c>
      <c r="K11" s="160">
        <v>8</v>
      </c>
    </row>
    <row r="12" spans="1:11" ht="19.5" customHeight="1">
      <c r="A12" s="13" t="s">
        <v>99</v>
      </c>
      <c r="B12" s="11" t="s">
        <v>105</v>
      </c>
      <c r="C12" s="103">
        <v>8310</v>
      </c>
      <c r="D12" s="103">
        <v>623.44</v>
      </c>
      <c r="E12" s="103">
        <v>803.859</v>
      </c>
      <c r="F12" s="103">
        <v>824.75</v>
      </c>
      <c r="G12" s="103">
        <v>9742.91</v>
      </c>
      <c r="H12" s="103">
        <v>7546.79</v>
      </c>
      <c r="I12" s="104">
        <v>102.59883885109204</v>
      </c>
      <c r="J12" s="105">
        <v>129.1000544602407</v>
      </c>
      <c r="K12" s="104">
        <v>117.24320096269554</v>
      </c>
    </row>
    <row r="13" spans="1:11" ht="19.5" customHeight="1">
      <c r="A13" s="109" t="s">
        <v>104</v>
      </c>
      <c r="B13" s="11" t="s">
        <v>105</v>
      </c>
      <c r="C13" s="106">
        <v>175</v>
      </c>
      <c r="D13" s="107">
        <v>5.32</v>
      </c>
      <c r="E13" s="107">
        <v>14.262</v>
      </c>
      <c r="F13" s="107">
        <v>14.51</v>
      </c>
      <c r="G13" s="107">
        <v>184.67</v>
      </c>
      <c r="H13" s="107">
        <v>145.758</v>
      </c>
      <c r="I13" s="108">
        <v>101.73888655167578</v>
      </c>
      <c r="J13" s="108">
        <v>126.69630483403998</v>
      </c>
      <c r="K13" s="108">
        <v>105.52571428571429</v>
      </c>
    </row>
    <row r="14" spans="1:11" ht="19.5" customHeight="1">
      <c r="A14" s="109" t="s">
        <v>102</v>
      </c>
      <c r="B14" s="11" t="s">
        <v>105</v>
      </c>
      <c r="C14" s="106">
        <v>445</v>
      </c>
      <c r="D14" s="107">
        <v>27.56</v>
      </c>
      <c r="E14" s="107">
        <v>44.568</v>
      </c>
      <c r="F14" s="107">
        <v>45.54</v>
      </c>
      <c r="G14" s="107">
        <v>566.73</v>
      </c>
      <c r="H14" s="107">
        <v>443.458</v>
      </c>
      <c r="I14" s="108">
        <v>102.18093699515347</v>
      </c>
      <c r="J14" s="108">
        <v>127.79789743335333</v>
      </c>
      <c r="K14" s="108">
        <v>127.35505617977529</v>
      </c>
    </row>
    <row r="15" spans="1:11" ht="19.5" customHeight="1">
      <c r="A15" s="109" t="s">
        <v>103</v>
      </c>
      <c r="B15" s="11" t="s">
        <v>105</v>
      </c>
      <c r="C15" s="106">
        <v>7690</v>
      </c>
      <c r="D15" s="107">
        <v>590.56</v>
      </c>
      <c r="E15" s="107">
        <v>745.029</v>
      </c>
      <c r="F15" s="107">
        <v>764.7</v>
      </c>
      <c r="G15" s="107">
        <v>8991.51</v>
      </c>
      <c r="H15" s="107">
        <v>6957.574</v>
      </c>
      <c r="I15" s="108">
        <v>102.64029990778883</v>
      </c>
      <c r="J15" s="108">
        <v>129.23340808161007</v>
      </c>
      <c r="K15" s="108">
        <v>116.92470741222367</v>
      </c>
    </row>
    <row r="16" spans="1:11" ht="19.5" customHeight="1">
      <c r="A16" s="15" t="s">
        <v>100</v>
      </c>
      <c r="B16" s="11"/>
      <c r="C16" s="126"/>
      <c r="D16" s="127"/>
      <c r="E16" s="127"/>
      <c r="F16" s="127"/>
      <c r="G16" s="127"/>
      <c r="H16" s="128"/>
      <c r="I16" s="123"/>
      <c r="J16" s="123"/>
      <c r="K16" s="123"/>
    </row>
    <row r="17" spans="1:11" ht="19.5" customHeight="1" hidden="1">
      <c r="A17" s="14" t="s">
        <v>122</v>
      </c>
      <c r="B17" s="11" t="s">
        <v>13</v>
      </c>
      <c r="C17" s="126"/>
      <c r="D17" s="127"/>
      <c r="E17" s="167"/>
      <c r="F17" s="167"/>
      <c r="G17" s="167">
        <v>394</v>
      </c>
      <c r="H17" s="167"/>
      <c r="I17" s="106"/>
      <c r="J17" s="106"/>
      <c r="K17" s="106"/>
    </row>
    <row r="18" spans="1:11" ht="19.5" customHeight="1">
      <c r="A18" s="14" t="s">
        <v>14</v>
      </c>
      <c r="B18" s="11" t="s">
        <v>13</v>
      </c>
      <c r="C18" s="129">
        <v>37950</v>
      </c>
      <c r="D18" s="129">
        <v>1701</v>
      </c>
      <c r="E18" s="167">
        <v>3320</v>
      </c>
      <c r="F18" s="167">
        <v>4232</v>
      </c>
      <c r="G18" s="167">
        <v>91317</v>
      </c>
      <c r="H18" s="167">
        <v>34528</v>
      </c>
      <c r="I18" s="106">
        <v>127.46987951807229</v>
      </c>
      <c r="J18" s="106">
        <v>264.472312326228</v>
      </c>
      <c r="K18" s="106">
        <v>240.62450592885375</v>
      </c>
    </row>
    <row r="19" spans="1:11" ht="19.5" customHeight="1" hidden="1">
      <c r="A19" s="14" t="s">
        <v>15</v>
      </c>
      <c r="B19" s="11" t="s">
        <v>13</v>
      </c>
      <c r="C19" s="131">
        <v>300</v>
      </c>
      <c r="D19" s="131" t="s">
        <v>12</v>
      </c>
      <c r="E19" s="167">
        <v>20</v>
      </c>
      <c r="F19" s="167" t="s">
        <v>12</v>
      </c>
      <c r="G19" s="167">
        <v>100</v>
      </c>
      <c r="H19" s="167">
        <v>250</v>
      </c>
      <c r="I19" s="106"/>
      <c r="J19" s="106">
        <v>40</v>
      </c>
      <c r="K19" s="106">
        <v>33.33333333333333</v>
      </c>
    </row>
    <row r="20" spans="1:11" ht="19.5" customHeight="1">
      <c r="A20" s="14" t="s">
        <v>16</v>
      </c>
      <c r="B20" s="11" t="s">
        <v>13</v>
      </c>
      <c r="C20" s="125">
        <v>3900</v>
      </c>
      <c r="D20" s="125" t="s">
        <v>12</v>
      </c>
      <c r="E20" s="167" t="s">
        <v>12</v>
      </c>
      <c r="F20" s="167" t="s">
        <v>12</v>
      </c>
      <c r="G20" s="167">
        <v>4037</v>
      </c>
      <c r="H20" s="167">
        <v>3560</v>
      </c>
      <c r="I20" s="106"/>
      <c r="J20" s="106">
        <v>113.39887640449437</v>
      </c>
      <c r="K20" s="106">
        <v>103.51282051282051</v>
      </c>
    </row>
    <row r="21" spans="1:11" ht="19.5" customHeight="1">
      <c r="A21" s="14" t="s">
        <v>17</v>
      </c>
      <c r="B21" s="11" t="s">
        <v>11</v>
      </c>
      <c r="C21" s="131">
        <v>34000</v>
      </c>
      <c r="D21" s="131">
        <v>2460</v>
      </c>
      <c r="E21" s="167">
        <v>3496</v>
      </c>
      <c r="F21" s="167">
        <v>3620</v>
      </c>
      <c r="G21" s="167">
        <v>38308</v>
      </c>
      <c r="H21" s="167">
        <v>30500</v>
      </c>
      <c r="I21" s="106">
        <v>103.54691075514874</v>
      </c>
      <c r="J21" s="106">
        <v>125.6</v>
      </c>
      <c r="K21" s="106">
        <v>112.67058823529412</v>
      </c>
    </row>
    <row r="22" spans="1:11" ht="19.5" customHeight="1">
      <c r="A22" s="14" t="s">
        <v>18</v>
      </c>
      <c r="B22" s="11" t="s">
        <v>11</v>
      </c>
      <c r="C22" s="129">
        <v>4700</v>
      </c>
      <c r="D22" s="130">
        <v>420</v>
      </c>
      <c r="E22" s="167">
        <v>284</v>
      </c>
      <c r="F22" s="167">
        <v>260</v>
      </c>
      <c r="G22" s="167">
        <v>3678</v>
      </c>
      <c r="H22" s="167">
        <v>4530</v>
      </c>
      <c r="I22" s="106">
        <v>91.54929577464789</v>
      </c>
      <c r="J22" s="106">
        <v>81.19205298013244</v>
      </c>
      <c r="K22" s="106">
        <v>78.25531914893618</v>
      </c>
    </row>
    <row r="23" spans="1:11" ht="19.5" customHeight="1">
      <c r="A23" s="14" t="s">
        <v>19</v>
      </c>
      <c r="B23" s="11" t="s">
        <v>11</v>
      </c>
      <c r="C23" s="129">
        <v>33000</v>
      </c>
      <c r="D23" s="129">
        <v>2690</v>
      </c>
      <c r="E23" s="167">
        <v>3482</v>
      </c>
      <c r="F23" s="167">
        <v>3542</v>
      </c>
      <c r="G23" s="167">
        <v>39170</v>
      </c>
      <c r="H23" s="167">
        <v>30460</v>
      </c>
      <c r="I23" s="106">
        <v>101.72314761631247</v>
      </c>
      <c r="J23" s="106">
        <v>128.59487852921865</v>
      </c>
      <c r="K23" s="106">
        <v>118.6969696969697</v>
      </c>
    </row>
    <row r="24" spans="1:11" ht="19.5" customHeight="1">
      <c r="A24" s="14" t="s">
        <v>20</v>
      </c>
      <c r="B24" s="11" t="s">
        <v>11</v>
      </c>
      <c r="C24" s="129">
        <v>41550</v>
      </c>
      <c r="D24" s="129">
        <v>2950</v>
      </c>
      <c r="E24" s="167">
        <v>4210</v>
      </c>
      <c r="F24" s="167">
        <v>4320</v>
      </c>
      <c r="G24" s="167">
        <v>47160</v>
      </c>
      <c r="H24" s="167">
        <v>37880</v>
      </c>
      <c r="I24" s="106">
        <v>102.61282660332543</v>
      </c>
      <c r="J24" s="106">
        <v>124.49841605068639</v>
      </c>
      <c r="K24" s="106">
        <v>113.50180505415162</v>
      </c>
    </row>
    <row r="25" spans="1:11" ht="19.5" customHeight="1">
      <c r="A25" s="14" t="s">
        <v>21</v>
      </c>
      <c r="B25" s="11" t="s">
        <v>13</v>
      </c>
      <c r="C25" s="131">
        <v>7700</v>
      </c>
      <c r="D25" s="131">
        <v>527</v>
      </c>
      <c r="E25" s="167">
        <v>507</v>
      </c>
      <c r="F25" s="167">
        <v>497</v>
      </c>
      <c r="G25" s="167">
        <v>6502</v>
      </c>
      <c r="H25" s="167">
        <v>6278</v>
      </c>
      <c r="I25" s="106">
        <v>98.0276134122288</v>
      </c>
      <c r="J25" s="106">
        <v>103.5680152914941</v>
      </c>
      <c r="K25" s="106">
        <v>84.44155844155844</v>
      </c>
    </row>
    <row r="26" spans="1:11" ht="19.5" customHeight="1">
      <c r="A26" s="16"/>
      <c r="B26" s="12"/>
      <c r="C26" s="132"/>
      <c r="D26" s="132"/>
      <c r="E26" s="132"/>
      <c r="F26" s="133"/>
      <c r="G26" s="132"/>
      <c r="H26" s="134"/>
      <c r="I26" s="135"/>
      <c r="J26" s="135"/>
      <c r="K26" s="135"/>
    </row>
  </sheetData>
  <mergeCells count="11">
    <mergeCell ref="A6:A10"/>
    <mergeCell ref="C6:C10"/>
    <mergeCell ref="D6:D10"/>
    <mergeCell ref="H6:H10"/>
    <mergeCell ref="B6:B10"/>
    <mergeCell ref="J7:J10"/>
    <mergeCell ref="K7:K10"/>
    <mergeCell ref="E7:E10"/>
    <mergeCell ref="F7:F10"/>
    <mergeCell ref="G7:G10"/>
    <mergeCell ref="I7:I10"/>
  </mergeCells>
  <printOptions/>
  <pageMargins left="0.49" right="0.16" top="0.68" bottom="0.4" header="0.17" footer="0.16"/>
  <pageSetup firstPageNumber="5" useFirstPageNumber="1" horizontalDpi="600" verticalDpi="600" orientation="landscape" paperSize="9" r:id="rId3"/>
  <headerFooter alignWithMargins="0">
    <oddFooter>&amp;C&amp;P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F13" sqref="F13"/>
    </sheetView>
  </sheetViews>
  <sheetFormatPr defaultColWidth="8.72265625" defaultRowHeight="16.5"/>
  <cols>
    <col min="1" max="1" width="32.36328125" style="0" customWidth="1"/>
    <col min="2" max="2" width="7.18359375" style="0" bestFit="1" customWidth="1"/>
    <col min="3" max="3" width="9.99609375" style="0" customWidth="1"/>
    <col min="4" max="4" width="9.99609375" style="0" hidden="1" customWidth="1"/>
    <col min="5" max="5" width="9.36328125" style="0" customWidth="1"/>
    <col min="7" max="7" width="8.6328125" style="0" customWidth="1"/>
    <col min="8" max="8" width="8.99609375" style="0" bestFit="1" customWidth="1"/>
  </cols>
  <sheetData>
    <row r="1" spans="1:2" ht="16.5">
      <c r="A1" s="97" t="s">
        <v>7</v>
      </c>
      <c r="B1" s="96"/>
    </row>
    <row r="2" spans="1:2" ht="16.5">
      <c r="A2" s="97"/>
      <c r="B2" s="96"/>
    </row>
    <row r="3" spans="1:10" ht="16.5">
      <c r="A3" s="78" t="s">
        <v>140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17.25" customHeight="1">
      <c r="A4" s="78" t="s">
        <v>98</v>
      </c>
      <c r="B4" s="102"/>
      <c r="C4" s="102"/>
      <c r="D4" s="102"/>
      <c r="E4" s="102"/>
      <c r="F4" s="102"/>
      <c r="G4" s="102"/>
      <c r="H4" s="102"/>
      <c r="I4" s="102"/>
      <c r="J4" s="102"/>
    </row>
    <row r="5" spans="1:10" ht="16.5">
      <c r="A5" s="17"/>
      <c r="B5" s="101"/>
      <c r="C5" s="101"/>
      <c r="D5" s="101"/>
      <c r="E5" s="101"/>
      <c r="F5" s="170"/>
      <c r="G5" s="101"/>
      <c r="H5" s="101"/>
      <c r="I5" s="17"/>
      <c r="J5" s="18"/>
    </row>
    <row r="6" spans="1:11" ht="16.5" customHeight="1">
      <c r="A6" s="175" t="s">
        <v>29</v>
      </c>
      <c r="B6" s="175" t="s">
        <v>114</v>
      </c>
      <c r="C6" s="175" t="s">
        <v>115</v>
      </c>
      <c r="D6" s="181" t="s">
        <v>113</v>
      </c>
      <c r="E6" s="146" t="s">
        <v>117</v>
      </c>
      <c r="F6" s="147"/>
      <c r="G6" s="148"/>
      <c r="H6" s="181" t="s">
        <v>135</v>
      </c>
      <c r="I6" s="42" t="s">
        <v>8</v>
      </c>
      <c r="J6" s="42"/>
      <c r="K6" s="42"/>
    </row>
    <row r="7" spans="1:11" ht="16.5" customHeight="1">
      <c r="A7" s="176"/>
      <c r="B7" s="176"/>
      <c r="C7" s="176"/>
      <c r="D7" s="184"/>
      <c r="E7" s="176" t="s">
        <v>127</v>
      </c>
      <c r="F7" s="176" t="s">
        <v>126</v>
      </c>
      <c r="G7" s="176" t="s">
        <v>136</v>
      </c>
      <c r="H7" s="182"/>
      <c r="I7" s="175" t="s">
        <v>128</v>
      </c>
      <c r="J7" s="175" t="s">
        <v>137</v>
      </c>
      <c r="K7" s="175" t="s">
        <v>138</v>
      </c>
    </row>
    <row r="8" spans="1:11" ht="16.5">
      <c r="A8" s="176"/>
      <c r="B8" s="176"/>
      <c r="C8" s="176"/>
      <c r="D8" s="184"/>
      <c r="E8" s="176"/>
      <c r="F8" s="176"/>
      <c r="G8" s="176"/>
      <c r="H8" s="182"/>
      <c r="I8" s="176"/>
      <c r="J8" s="176"/>
      <c r="K8" s="176"/>
    </row>
    <row r="9" spans="1:11" ht="16.5">
      <c r="A9" s="176"/>
      <c r="B9" s="176"/>
      <c r="C9" s="176"/>
      <c r="D9" s="184"/>
      <c r="E9" s="176"/>
      <c r="F9" s="176"/>
      <c r="G9" s="176"/>
      <c r="H9" s="182"/>
      <c r="I9" s="176"/>
      <c r="J9" s="176"/>
      <c r="K9" s="176"/>
    </row>
    <row r="10" spans="1:11" ht="16.5">
      <c r="A10" s="177"/>
      <c r="B10" s="177"/>
      <c r="C10" s="177"/>
      <c r="D10" s="185"/>
      <c r="E10" s="177"/>
      <c r="F10" s="177"/>
      <c r="G10" s="177"/>
      <c r="H10" s="183"/>
      <c r="I10" s="177"/>
      <c r="J10" s="177"/>
      <c r="K10" s="177"/>
    </row>
    <row r="11" spans="1:11" ht="16.5">
      <c r="A11" s="160" t="s">
        <v>9</v>
      </c>
      <c r="B11" s="160" t="s">
        <v>10</v>
      </c>
      <c r="C11" s="160">
        <v>1</v>
      </c>
      <c r="D11" s="160"/>
      <c r="E11" s="160">
        <v>2</v>
      </c>
      <c r="F11" s="160">
        <v>3</v>
      </c>
      <c r="G11" s="160">
        <v>4</v>
      </c>
      <c r="H11" s="160">
        <v>5</v>
      </c>
      <c r="I11" s="160">
        <v>6</v>
      </c>
      <c r="J11" s="160">
        <v>7</v>
      </c>
      <c r="K11" s="160">
        <v>8</v>
      </c>
    </row>
    <row r="12" spans="1:11" ht="19.5" customHeight="1">
      <c r="A12" s="38" t="s">
        <v>101</v>
      </c>
      <c r="B12" s="114" t="s">
        <v>105</v>
      </c>
      <c r="C12" s="103">
        <v>9610</v>
      </c>
      <c r="D12" s="103">
        <v>726.88</v>
      </c>
      <c r="E12" s="103">
        <v>895.065</v>
      </c>
      <c r="F12" s="103">
        <v>910.17</v>
      </c>
      <c r="G12" s="103">
        <v>11047.15</v>
      </c>
      <c r="H12" s="103">
        <v>9167.76</v>
      </c>
      <c r="I12" s="39">
        <v>101.68758693502707</v>
      </c>
      <c r="J12" s="141">
        <v>120.49999127376809</v>
      </c>
      <c r="K12" s="141">
        <v>114.9547346514048</v>
      </c>
    </row>
    <row r="13" spans="1:11" ht="19.5" customHeight="1">
      <c r="A13" s="115" t="s">
        <v>104</v>
      </c>
      <c r="B13" s="11" t="s">
        <v>105</v>
      </c>
      <c r="C13" s="112">
        <v>80</v>
      </c>
      <c r="D13" s="152">
        <v>4.12</v>
      </c>
      <c r="E13" s="161">
        <v>6.584</v>
      </c>
      <c r="F13" s="161">
        <v>6.63</v>
      </c>
      <c r="G13" s="161">
        <v>84.12</v>
      </c>
      <c r="H13" s="161">
        <v>72.3</v>
      </c>
      <c r="I13" s="153">
        <v>100.69866342648845</v>
      </c>
      <c r="J13" s="154">
        <v>116.34854771784234</v>
      </c>
      <c r="K13" s="154">
        <v>105.15</v>
      </c>
    </row>
    <row r="14" spans="1:11" ht="19.5" customHeight="1">
      <c r="A14" s="115" t="s">
        <v>102</v>
      </c>
      <c r="B14" s="11" t="s">
        <v>105</v>
      </c>
      <c r="C14" s="112">
        <v>170</v>
      </c>
      <c r="D14" s="152">
        <v>6.48</v>
      </c>
      <c r="E14" s="161">
        <v>15.496</v>
      </c>
      <c r="F14" s="161">
        <v>15.68</v>
      </c>
      <c r="G14" s="161">
        <v>183.58</v>
      </c>
      <c r="H14" s="161">
        <v>154.4</v>
      </c>
      <c r="I14" s="153">
        <v>101.18740320082603</v>
      </c>
      <c r="J14" s="154">
        <v>118.89896373056996</v>
      </c>
      <c r="K14" s="154">
        <v>107.98823529411766</v>
      </c>
    </row>
    <row r="15" spans="1:11" ht="19.5" customHeight="1">
      <c r="A15" s="115" t="s">
        <v>103</v>
      </c>
      <c r="B15" s="11" t="s">
        <v>105</v>
      </c>
      <c r="C15" s="112">
        <v>9360</v>
      </c>
      <c r="D15" s="152">
        <v>716.28</v>
      </c>
      <c r="E15" s="161">
        <v>872.985</v>
      </c>
      <c r="F15" s="161">
        <v>887.86</v>
      </c>
      <c r="G15" s="108">
        <v>10779.45</v>
      </c>
      <c r="H15" s="108">
        <v>8941.06</v>
      </c>
      <c r="I15" s="153">
        <v>101.7039238933086</v>
      </c>
      <c r="J15" s="154">
        <v>120.56120862627029</v>
      </c>
      <c r="K15" s="154">
        <v>115.1650641025641</v>
      </c>
    </row>
    <row r="16" spans="1:11" ht="19.5" customHeight="1">
      <c r="A16" s="118" t="s">
        <v>100</v>
      </c>
      <c r="B16" s="110"/>
      <c r="C16" s="119"/>
      <c r="D16" s="119"/>
      <c r="E16" s="120"/>
      <c r="F16" s="120"/>
      <c r="G16" s="121"/>
      <c r="H16" s="122"/>
      <c r="I16" s="153"/>
      <c r="J16" s="154"/>
      <c r="K16" s="154"/>
    </row>
    <row r="17" spans="1:11" ht="19.5" customHeight="1">
      <c r="A17" s="116" t="s">
        <v>22</v>
      </c>
      <c r="B17" s="110" t="s">
        <v>13</v>
      </c>
      <c r="C17" s="124">
        <v>52000</v>
      </c>
      <c r="D17" s="124" t="s">
        <v>12</v>
      </c>
      <c r="E17" s="125">
        <v>3450</v>
      </c>
      <c r="F17" s="125">
        <v>3000</v>
      </c>
      <c r="G17" s="125">
        <v>49763</v>
      </c>
      <c r="H17" s="125">
        <v>45328</v>
      </c>
      <c r="I17" s="153">
        <v>86.95652173913044</v>
      </c>
      <c r="J17" s="154">
        <v>109.78423932227321</v>
      </c>
      <c r="K17" s="154">
        <v>95.69807692307693</v>
      </c>
    </row>
    <row r="18" spans="1:11" ht="19.5" customHeight="1">
      <c r="A18" s="116" t="s">
        <v>23</v>
      </c>
      <c r="B18" s="110" t="s">
        <v>11</v>
      </c>
      <c r="C18" s="125">
        <v>430</v>
      </c>
      <c r="D18" s="125">
        <v>18</v>
      </c>
      <c r="E18" s="125">
        <v>102</v>
      </c>
      <c r="F18" s="125">
        <v>105</v>
      </c>
      <c r="G18" s="125">
        <v>288</v>
      </c>
      <c r="H18" s="125">
        <v>241</v>
      </c>
      <c r="I18" s="153">
        <v>102.94117647058823</v>
      </c>
      <c r="J18" s="154">
        <v>119.50207468879668</v>
      </c>
      <c r="K18" s="154">
        <v>66.97674418604652</v>
      </c>
    </row>
    <row r="19" spans="1:11" ht="19.5" customHeight="1">
      <c r="A19" s="116" t="s">
        <v>24</v>
      </c>
      <c r="B19" s="110" t="s">
        <v>11</v>
      </c>
      <c r="C19" s="124">
        <v>4100</v>
      </c>
      <c r="D19" s="124">
        <v>115</v>
      </c>
      <c r="E19" s="125">
        <v>446</v>
      </c>
      <c r="F19" s="125">
        <v>8</v>
      </c>
      <c r="G19" s="125">
        <v>2307</v>
      </c>
      <c r="H19" s="125">
        <v>4620</v>
      </c>
      <c r="I19" s="153">
        <v>1.7937219730941705</v>
      </c>
      <c r="J19" s="154">
        <v>49.935064935064936</v>
      </c>
      <c r="K19" s="154">
        <v>56.26829268292683</v>
      </c>
    </row>
    <row r="20" spans="1:11" ht="19.5" customHeight="1">
      <c r="A20" s="116" t="s">
        <v>25</v>
      </c>
      <c r="B20" s="110" t="s">
        <v>11</v>
      </c>
      <c r="C20" s="124">
        <v>7900</v>
      </c>
      <c r="D20" s="124">
        <v>1286</v>
      </c>
      <c r="E20" s="125">
        <v>1121</v>
      </c>
      <c r="F20" s="125">
        <v>500</v>
      </c>
      <c r="G20" s="125">
        <v>12422</v>
      </c>
      <c r="H20" s="125">
        <v>7600</v>
      </c>
      <c r="I20" s="153">
        <v>44.603033006244424</v>
      </c>
      <c r="J20" s="154">
        <v>163.44736842105263</v>
      </c>
      <c r="K20" s="154">
        <v>157.24050632911394</v>
      </c>
    </row>
    <row r="21" spans="1:11" ht="19.5" customHeight="1">
      <c r="A21" s="116" t="s">
        <v>26</v>
      </c>
      <c r="B21" s="110" t="s">
        <v>11</v>
      </c>
      <c r="C21" s="124">
        <v>350</v>
      </c>
      <c r="D21" s="124" t="s">
        <v>12</v>
      </c>
      <c r="E21" s="125">
        <v>286</v>
      </c>
      <c r="F21" s="125">
        <v>290</v>
      </c>
      <c r="G21" s="125">
        <v>2354</v>
      </c>
      <c r="H21" s="125">
        <v>1952</v>
      </c>
      <c r="I21" s="153">
        <v>101.3986013986014</v>
      </c>
      <c r="J21" s="154">
        <v>120.59426229508196</v>
      </c>
      <c r="K21" s="154">
        <v>672.5714285714286</v>
      </c>
    </row>
    <row r="22" spans="1:11" ht="19.5" customHeight="1">
      <c r="A22" s="116" t="s">
        <v>27</v>
      </c>
      <c r="B22" s="110" t="s">
        <v>11</v>
      </c>
      <c r="C22" s="125">
        <v>52000</v>
      </c>
      <c r="D22" s="125">
        <v>2712</v>
      </c>
      <c r="E22" s="125">
        <v>5386</v>
      </c>
      <c r="F22" s="125">
        <v>5480</v>
      </c>
      <c r="G22" s="125">
        <v>62424</v>
      </c>
      <c r="H22" s="125">
        <v>51252</v>
      </c>
      <c r="I22" s="153">
        <v>101.74526550315632</v>
      </c>
      <c r="J22" s="154">
        <v>121.79817372980565</v>
      </c>
      <c r="K22" s="154">
        <v>120.04615384615384</v>
      </c>
    </row>
    <row r="23" spans="1:11" ht="16.5">
      <c r="A23" s="117" t="s">
        <v>28</v>
      </c>
      <c r="B23" s="111" t="s">
        <v>13</v>
      </c>
      <c r="C23" s="143">
        <v>20000</v>
      </c>
      <c r="D23" s="143" t="s">
        <v>12</v>
      </c>
      <c r="E23" s="143" t="s">
        <v>12</v>
      </c>
      <c r="F23" s="143" t="s">
        <v>12</v>
      </c>
      <c r="G23" s="143">
        <v>25197</v>
      </c>
      <c r="H23" s="143">
        <v>7250</v>
      </c>
      <c r="I23" s="155"/>
      <c r="J23" s="156">
        <v>347.5448275862069</v>
      </c>
      <c r="K23" s="156">
        <v>125.985</v>
      </c>
    </row>
  </sheetData>
  <mergeCells count="11">
    <mergeCell ref="K7:K10"/>
    <mergeCell ref="C6:C10"/>
    <mergeCell ref="H6:H10"/>
    <mergeCell ref="E7:E10"/>
    <mergeCell ref="F7:F10"/>
    <mergeCell ref="G7:G10"/>
    <mergeCell ref="D6:D10"/>
    <mergeCell ref="A6:A10"/>
    <mergeCell ref="B6:B10"/>
    <mergeCell ref="I7:I10"/>
    <mergeCell ref="J7:J10"/>
  </mergeCells>
  <printOptions/>
  <pageMargins left="0.76" right="0.16" top="0.8" bottom="0.35" header="0.18" footer="0.19"/>
  <pageSetup firstPageNumber="6" useFirstPageNumber="1" horizontalDpi="600" verticalDpi="600" orientation="landscape" paperSize="9" r:id="rId3"/>
  <headerFooter alignWithMargins="0">
    <oddFooter>&amp;C&amp;P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536"/>
  <sheetViews>
    <sheetView tabSelected="1" workbookViewId="0" topLeftCell="A1">
      <pane xSplit="1" ySplit="7" topLeftCell="C1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6" sqref="A6:A7"/>
    </sheetView>
  </sheetViews>
  <sheetFormatPr defaultColWidth="8.72265625" defaultRowHeight="16.5"/>
  <cols>
    <col min="1" max="1" width="55.18359375" style="20" customWidth="1"/>
    <col min="2" max="2" width="5.18359375" style="20" hidden="1" customWidth="1"/>
    <col min="3" max="3" width="14.90625" style="20" customWidth="1"/>
    <col min="4" max="4" width="14.90625" style="20" hidden="1" customWidth="1"/>
    <col min="5" max="5" width="14.36328125" style="20" customWidth="1"/>
    <col min="6" max="6" width="11.90625" style="20" customWidth="1"/>
    <col min="7" max="16384" width="8.90625" style="20" customWidth="1"/>
  </cols>
  <sheetData>
    <row r="1" ht="15.75">
      <c r="A1" s="67" t="s">
        <v>7</v>
      </c>
    </row>
    <row r="3" spans="1:7" ht="15.75">
      <c r="A3" s="68" t="s">
        <v>124</v>
      </c>
      <c r="B3" s="68"/>
      <c r="C3" s="68"/>
      <c r="D3" s="68"/>
      <c r="E3" s="68"/>
      <c r="F3" s="171"/>
      <c r="G3" s="171"/>
    </row>
    <row r="4" spans="1:7" ht="15.75">
      <c r="A4" s="68" t="s">
        <v>141</v>
      </c>
      <c r="B4" s="68"/>
      <c r="C4" s="68"/>
      <c r="D4" s="68"/>
      <c r="E4" s="68"/>
      <c r="F4" s="171"/>
      <c r="G4" s="171"/>
    </row>
    <row r="5" spans="1:5" ht="15.75">
      <c r="A5" s="139"/>
      <c r="B5" s="139"/>
      <c r="C5" s="139"/>
      <c r="D5" s="166"/>
      <c r="E5" s="166"/>
    </row>
    <row r="6" spans="1:6" s="21" customFormat="1" ht="24.75" customHeight="1">
      <c r="A6" s="186" t="s">
        <v>30</v>
      </c>
      <c r="B6" s="136" t="s">
        <v>123</v>
      </c>
      <c r="C6" s="136" t="s">
        <v>142</v>
      </c>
      <c r="D6" s="137"/>
      <c r="E6" s="138"/>
      <c r="F6" s="188" t="s">
        <v>120</v>
      </c>
    </row>
    <row r="7" spans="1:6" s="21" customFormat="1" ht="45.75" customHeight="1">
      <c r="A7" s="187"/>
      <c r="B7" s="22" t="s">
        <v>106</v>
      </c>
      <c r="C7" s="22" t="s">
        <v>119</v>
      </c>
      <c r="D7" s="22" t="s">
        <v>119</v>
      </c>
      <c r="E7" s="22" t="s">
        <v>143</v>
      </c>
      <c r="F7" s="189"/>
    </row>
    <row r="8" spans="1:7" s="25" customFormat="1" ht="24" customHeight="1">
      <c r="A8" s="23" t="s">
        <v>31</v>
      </c>
      <c r="B8" s="24">
        <v>134.5</v>
      </c>
      <c r="C8" s="24">
        <v>118.96</v>
      </c>
      <c r="D8" s="24">
        <v>118.45</v>
      </c>
      <c r="E8" s="24">
        <v>100.43</v>
      </c>
      <c r="F8" s="24">
        <v>117.2</v>
      </c>
      <c r="G8" s="173"/>
    </row>
    <row r="9" spans="1:6" ht="24" customHeight="1">
      <c r="A9" s="26" t="s">
        <v>32</v>
      </c>
      <c r="B9" s="27">
        <v>147.88</v>
      </c>
      <c r="C9" s="27">
        <v>122.58</v>
      </c>
      <c r="D9" s="27">
        <v>122.17</v>
      </c>
      <c r="E9" s="27">
        <v>100.34</v>
      </c>
      <c r="F9" s="27">
        <v>125.05</v>
      </c>
    </row>
    <row r="10" spans="1:6" ht="24" customHeight="1">
      <c r="A10" s="26" t="s">
        <v>109</v>
      </c>
      <c r="B10" s="27">
        <v>153.5</v>
      </c>
      <c r="C10" s="27">
        <v>119.48</v>
      </c>
      <c r="D10" s="27">
        <v>118.74</v>
      </c>
      <c r="E10" s="27">
        <v>100.63</v>
      </c>
      <c r="F10" s="27">
        <v>124.75</v>
      </c>
    </row>
    <row r="11" spans="1:6" ht="24" customHeight="1">
      <c r="A11" s="26" t="s">
        <v>33</v>
      </c>
      <c r="B11" s="27">
        <v>148.27</v>
      </c>
      <c r="C11" s="27">
        <v>123.59</v>
      </c>
      <c r="D11" s="27">
        <v>123.27</v>
      </c>
      <c r="E11" s="27">
        <v>100.26</v>
      </c>
      <c r="F11" s="27">
        <v>126.77</v>
      </c>
    </row>
    <row r="12" spans="1:6" ht="24" customHeight="1">
      <c r="A12" s="26" t="s">
        <v>110</v>
      </c>
      <c r="B12" s="27">
        <v>140.14</v>
      </c>
      <c r="C12" s="27">
        <v>123.11</v>
      </c>
      <c r="D12" s="28">
        <v>122.83</v>
      </c>
      <c r="E12" s="28">
        <v>100.23</v>
      </c>
      <c r="F12" s="163">
        <v>119.73</v>
      </c>
    </row>
    <row r="13" spans="1:6" ht="24" customHeight="1">
      <c r="A13" s="26" t="s">
        <v>34</v>
      </c>
      <c r="B13" s="27">
        <v>121.11</v>
      </c>
      <c r="C13" s="27">
        <v>110</v>
      </c>
      <c r="D13" s="27">
        <v>109.42</v>
      </c>
      <c r="E13" s="27">
        <v>100.53</v>
      </c>
      <c r="F13" s="27">
        <v>108.26</v>
      </c>
    </row>
    <row r="14" spans="1:6" ht="24" customHeight="1">
      <c r="A14" s="26" t="s">
        <v>35</v>
      </c>
      <c r="B14" s="27">
        <v>121.24</v>
      </c>
      <c r="C14" s="27">
        <v>114.92</v>
      </c>
      <c r="D14" s="27">
        <v>113.75</v>
      </c>
      <c r="E14" s="27">
        <v>101.03</v>
      </c>
      <c r="F14" s="27">
        <v>111.16</v>
      </c>
    </row>
    <row r="15" spans="1:6" ht="24" customHeight="1">
      <c r="A15" s="26" t="s">
        <v>111</v>
      </c>
      <c r="B15" s="27">
        <v>138.98</v>
      </c>
      <c r="C15" s="27">
        <v>114.93</v>
      </c>
      <c r="D15" s="27">
        <v>114.28</v>
      </c>
      <c r="E15" s="27">
        <v>100.57</v>
      </c>
      <c r="F15" s="27">
        <v>118.62</v>
      </c>
    </row>
    <row r="16" spans="1:6" ht="24" customHeight="1">
      <c r="A16" s="26" t="s">
        <v>36</v>
      </c>
      <c r="B16" s="27">
        <v>116.43</v>
      </c>
      <c r="C16" s="27">
        <v>111.16</v>
      </c>
      <c r="D16" s="27">
        <v>110.19</v>
      </c>
      <c r="E16" s="27">
        <v>100.89</v>
      </c>
      <c r="F16" s="27">
        <v>108.85</v>
      </c>
    </row>
    <row r="17" spans="1:6" ht="24" customHeight="1">
      <c r="A17" s="26" t="s">
        <v>37</v>
      </c>
      <c r="B17" s="27">
        <v>109.2</v>
      </c>
      <c r="C17" s="27">
        <v>101.05</v>
      </c>
      <c r="D17" s="27">
        <v>103.82</v>
      </c>
      <c r="E17" s="27">
        <v>100.22</v>
      </c>
      <c r="F17" s="27">
        <v>103.43</v>
      </c>
    </row>
    <row r="18" spans="1:6" ht="24" customHeight="1">
      <c r="A18" s="26" t="s">
        <v>107</v>
      </c>
      <c r="B18" s="27">
        <v>133.04</v>
      </c>
      <c r="C18" s="27">
        <v>118.84</v>
      </c>
      <c r="D18" s="27">
        <v>118.22</v>
      </c>
      <c r="E18" s="27">
        <v>100.52</v>
      </c>
      <c r="F18" s="27">
        <v>115.17</v>
      </c>
    </row>
    <row r="19" spans="1:6" ht="24" customHeight="1">
      <c r="A19" s="26" t="s">
        <v>108</v>
      </c>
      <c r="B19" s="27">
        <v>88.6</v>
      </c>
      <c r="C19" s="27">
        <v>98.12</v>
      </c>
      <c r="D19" s="27">
        <v>98.13</v>
      </c>
      <c r="E19" s="27">
        <v>99.99</v>
      </c>
      <c r="F19" s="27">
        <v>96.15</v>
      </c>
    </row>
    <row r="20" spans="1:6" ht="24" customHeight="1">
      <c r="A20" s="26" t="s">
        <v>38</v>
      </c>
      <c r="B20" s="27">
        <v>167.35</v>
      </c>
      <c r="C20" s="27">
        <v>162.59</v>
      </c>
      <c r="D20" s="27">
        <v>162.58</v>
      </c>
      <c r="E20" s="27">
        <v>100.01</v>
      </c>
      <c r="F20" s="27">
        <v>120.14</v>
      </c>
    </row>
    <row r="21" spans="1:6" ht="24" customHeight="1">
      <c r="A21" s="26" t="s">
        <v>39</v>
      </c>
      <c r="B21" s="27">
        <v>113.12</v>
      </c>
      <c r="C21" s="27">
        <v>107.48</v>
      </c>
      <c r="D21" s="27">
        <v>107.23</v>
      </c>
      <c r="E21" s="27">
        <v>100.24</v>
      </c>
      <c r="F21" s="27">
        <v>107.19</v>
      </c>
    </row>
    <row r="22" spans="1:6" ht="24" customHeight="1">
      <c r="A22" s="26" t="s">
        <v>40</v>
      </c>
      <c r="B22" s="27">
        <v>128.02</v>
      </c>
      <c r="C22" s="27">
        <v>113.81</v>
      </c>
      <c r="D22" s="27">
        <v>113.21</v>
      </c>
      <c r="E22" s="27">
        <v>100.53</v>
      </c>
      <c r="F22" s="27">
        <v>112.4</v>
      </c>
    </row>
    <row r="23" spans="1:7" s="30" customFormat="1" ht="24" customHeight="1">
      <c r="A23" s="29" t="s">
        <v>41</v>
      </c>
      <c r="B23" s="158">
        <v>228.61</v>
      </c>
      <c r="C23" s="158">
        <v>123.72</v>
      </c>
      <c r="D23" s="158">
        <v>124.55</v>
      </c>
      <c r="E23" s="27">
        <v>99.33</v>
      </c>
      <c r="F23" s="158">
        <v>139.01</v>
      </c>
      <c r="G23" s="174"/>
    </row>
    <row r="24" spans="1:6" s="30" customFormat="1" ht="24" customHeight="1">
      <c r="A24" s="31" t="s">
        <v>42</v>
      </c>
      <c r="B24" s="159">
        <v>136.19</v>
      </c>
      <c r="C24" s="159">
        <v>100.09</v>
      </c>
      <c r="D24" s="159">
        <v>99.89</v>
      </c>
      <c r="E24" s="159">
        <v>100.2</v>
      </c>
      <c r="F24" s="159">
        <v>108.21</v>
      </c>
    </row>
    <row r="25" ht="15.75">
      <c r="E25" s="172"/>
    </row>
    <row r="26" ht="15.75">
      <c r="D26" s="172">
        <f>D24-100</f>
        <v>-0.10999999999999943</v>
      </c>
    </row>
    <row r="65536" ht="15.75">
      <c r="B65536" s="20" t="s">
        <v>121</v>
      </c>
    </row>
  </sheetData>
  <mergeCells count="2">
    <mergeCell ref="A6:A7"/>
    <mergeCell ref="F6:F7"/>
  </mergeCells>
  <printOptions/>
  <pageMargins left="1.3" right="0.27" top="0.51" bottom="0.48" header="0.17" footer="0.18"/>
  <pageSetup firstPageNumber="7" useFirstPageNumber="1" horizontalDpi="600" verticalDpi="6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/>
      <c r="C1" s="2"/>
    </row>
    <row r="2" ht="17.25" thickBot="1">
      <c r="A2"/>
    </row>
    <row r="3" spans="1:3" ht="17.25" thickBot="1">
      <c r="A3"/>
      <c r="C3"/>
    </row>
    <row r="4" spans="1:3" ht="16.5">
      <c r="A4"/>
      <c r="C4"/>
    </row>
    <row r="5" ht="16.5">
      <c r="C5"/>
    </row>
    <row r="6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ht="16.5">
      <c r="C12"/>
    </row>
    <row r="13" ht="17.25" thickBot="1">
      <c r="C13"/>
    </row>
    <row r="14" spans="1:3" ht="17.25" thickBot="1">
      <c r="A14"/>
      <c r="C14"/>
    </row>
    <row r="15" ht="16.5">
      <c r="A15"/>
    </row>
    <row r="16" ht="17.25" thickBot="1">
      <c r="A16"/>
    </row>
    <row r="17" spans="1:3" ht="17.25" thickBot="1">
      <c r="A17"/>
      <c r="C17"/>
    </row>
    <row r="18" ht="16.5">
      <c r="C18"/>
    </row>
    <row r="19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Slieu_T12_011</dc:title>
  <dc:subject/>
  <dc:creator>JonMMx 2000</dc:creator>
  <cp:keywords/>
  <dc:description/>
  <cp:lastModifiedBy>Chau Tuan</cp:lastModifiedBy>
  <cp:lastPrinted>2011-12-19T06:31:41Z</cp:lastPrinted>
  <dcterms:created xsi:type="dcterms:W3CDTF">2002-05-14T16:08:28Z</dcterms:created>
  <dcterms:modified xsi:type="dcterms:W3CDTF">2011-12-19T06:33:04Z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