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700" tabRatio="924" activeTab="2"/>
  </bookViews>
  <sheets>
    <sheet name="COPY" sheetId="1" r:id="rId1"/>
    <sheet name="Chiso-IIP-TONG CUC" sheetId="2" r:id="rId2"/>
    <sheet name="Chiso-IIP-SOCONGTHUONG" sheetId="3" r:id="rId3"/>
  </sheets>
  <definedNames>
    <definedName name="_xlnm.Print_Area" localSheetId="2">'Chiso-IIP-SOCONGTHUONG'!$A$1:$O$40</definedName>
    <definedName name="_xlnm.Print_Area" localSheetId="1">'Chiso-IIP-TONG CUC'!$A$1:$O$40</definedName>
  </definedNames>
  <calcPr fullCalcOnLoad="1"/>
</workbook>
</file>

<file path=xl/sharedStrings.xml><?xml version="1.0" encoding="utf-8"?>
<sst xmlns="http://schemas.openxmlformats.org/spreadsheetml/2006/main" count="210" uniqueCount="104">
  <si>
    <t>(A)</t>
  </si>
  <si>
    <t>B. Khai Khoáng</t>
  </si>
  <si>
    <t>C. Công nghiệp chế biến, chế tạo</t>
  </si>
  <si>
    <t>D. Sản xuất và phân phối điện, khí đốt, nước nóng, hơi nước</t>
  </si>
  <si>
    <t>E. Cung cấp nước, hoạt động quản lý và xử lý rác thải, nước thải</t>
  </si>
  <si>
    <t>Mã số</t>
  </si>
  <si>
    <t>(B)</t>
  </si>
  <si>
    <t>B</t>
  </si>
  <si>
    <t>C</t>
  </si>
  <si>
    <t>D</t>
  </si>
  <si>
    <t>E</t>
  </si>
  <si>
    <t>Đơn vị nhận báo cáo:</t>
  </si>
  <si>
    <t>Cục TK tỉnh,TP: Đồng Nai</t>
  </si>
  <si>
    <t>KT . CỤC TRƯỞNG</t>
  </si>
  <si>
    <t>PHÓ CỤC TRƯỞNG</t>
  </si>
  <si>
    <t>Trần Quốc Tuấn</t>
  </si>
  <si>
    <t>Đơn vị báo cáo:</t>
  </si>
  <si>
    <t>Biểu số 01/CN-T</t>
  </si>
  <si>
    <t xml:space="preserve">    08.Khai khoáng</t>
  </si>
  <si>
    <t xml:space="preserve">    10.Sản xuất chế biến thực phẩm</t>
  </si>
  <si>
    <t xml:space="preserve">    12.Sản xuất sản phẩm thuốc lá</t>
  </si>
  <si>
    <t xml:space="preserve">    13.Dệt</t>
  </si>
  <si>
    <t xml:space="preserve">    14.Sản xuất trang phục</t>
  </si>
  <si>
    <t xml:space="preserve">    15.Sản xuất da và các sản phẩm có liên quan</t>
  </si>
  <si>
    <t xml:space="preserve">    17.Sản xuất giấy và các sản phẩm từ giấy</t>
  </si>
  <si>
    <t xml:space="preserve">    20.Sản xuất hóa chất và sản phẩm hóa chất</t>
  </si>
  <si>
    <t xml:space="preserve">    22.Sản xuất sản phẩm từ cao su và plastic</t>
  </si>
  <si>
    <t xml:space="preserve">    23.Sản xuất sản phẩm từ khoáng phi kim loại khác</t>
  </si>
  <si>
    <t xml:space="preserve">    25.Sản xuất sản phẩm từ kim loại đúc sẵn (trừ máy móc, thiết bị)</t>
  </si>
  <si>
    <t xml:space="preserve">    27.Sản xuất thiết bị điện</t>
  </si>
  <si>
    <t xml:space="preserve">    29.Sản xuất xe có động cơ</t>
  </si>
  <si>
    <t xml:space="preserve">    31.Sản xuất giường, tủ, bàn, ghế</t>
  </si>
  <si>
    <t xml:space="preserve">    35.Sản xuất và phân phối điện, khí đốt, nước nóng, hơi nước</t>
  </si>
  <si>
    <t xml:space="preserve">    36.Khai thác, xử lý và cung cấp nước</t>
  </si>
  <si>
    <t xml:space="preserve">So với tháng </t>
  </si>
  <si>
    <t xml:space="preserve">Tên Ngành </t>
  </si>
  <si>
    <t>Ngành: Cấp 1, Cấp 2</t>
  </si>
  <si>
    <t>Toàn Ngành</t>
  </si>
  <si>
    <t>08</t>
  </si>
  <si>
    <t>10</t>
  </si>
  <si>
    <t>12</t>
  </si>
  <si>
    <t>13</t>
  </si>
  <si>
    <t>14</t>
  </si>
  <si>
    <t>15</t>
  </si>
  <si>
    <t>17</t>
  </si>
  <si>
    <t>20</t>
  </si>
  <si>
    <t>22</t>
  </si>
  <si>
    <t>23</t>
  </si>
  <si>
    <t>25</t>
  </si>
  <si>
    <t>27</t>
  </si>
  <si>
    <t>29</t>
  </si>
  <si>
    <t>31</t>
  </si>
  <si>
    <t>35</t>
  </si>
  <si>
    <t>36</t>
  </si>
  <si>
    <t>LẬP BIỂU</t>
  </si>
  <si>
    <t xml:space="preserve">So với </t>
  </si>
  <si>
    <t>tháng bình
quân năm
2010</t>
  </si>
  <si>
    <r>
      <t>Đơn vị tính</t>
    </r>
    <r>
      <rPr>
        <i/>
        <sz val="13"/>
        <rFont val="Times New Roman"/>
        <family val="1"/>
      </rPr>
      <t>: %</t>
    </r>
  </si>
  <si>
    <t>Lê Đỗ Hà Thanh</t>
  </si>
  <si>
    <t>SỞ CÔNG THƯƠNG</t>
  </si>
  <si>
    <t xml:space="preserve">Vụ TK Công nghiệp </t>
  </si>
  <si>
    <t>Tháng 08 năm 2013</t>
  </si>
  <si>
    <t xml:space="preserve">                                                               Chỉ Số Sản Xuất Ngành Công Nghiệp </t>
  </si>
  <si>
    <r>
      <t>Đồng Nai</t>
    </r>
    <r>
      <rPr>
        <sz val="12"/>
        <rFont val="Times New Roman"/>
        <family val="1"/>
      </rPr>
      <t xml:space="preserve">, ngày 16 tháng </t>
    </r>
  </si>
  <si>
    <t xml:space="preserve">Chính thức tháng </t>
  </si>
  <si>
    <t xml:space="preserve">Dự tính tháng </t>
  </si>
  <si>
    <t>Nguyễn Đức Hải</t>
  </si>
  <si>
    <t xml:space="preserve">    28.Sản xuất máy móc thiết bị chưa được phân vào đâu</t>
  </si>
  <si>
    <t xml:space="preserve">    32.Công nghiệp chế biến chế tạo khác</t>
  </si>
  <si>
    <t>32</t>
  </si>
  <si>
    <t>28</t>
  </si>
  <si>
    <t>Toµn ngµnh</t>
  </si>
  <si>
    <t>B.Khai kho¸ng</t>
  </si>
  <si>
    <t>C.C«ng nghiÖp chÕ biÕn, chÕ t¹o</t>
  </si>
  <si>
    <t xml:space="preserve">    10.S¶n xuÊt chÕ biÕn thùc phÈm</t>
  </si>
  <si>
    <t xml:space="preserve">    12.S¶n xuÊt s¶n phÈm thuèc l¸</t>
  </si>
  <si>
    <t xml:space="preserve">    13.DÖt</t>
  </si>
  <si>
    <t xml:space="preserve">    14.S¶n xuÊt trang phôc</t>
  </si>
  <si>
    <t xml:space="preserve">    15.S¶n xuÊt da vµ c¸c s¶n phÈm cã liªn quan</t>
  </si>
  <si>
    <t xml:space="preserve">    17.S¶n xuÊt giÊy vµ s¶n phÈm tõ giÊy</t>
  </si>
  <si>
    <t xml:space="preserve">    20.S¶n xuÊt ho¸ chÊt vµ s¶n phÈm ho¸ chÊt</t>
  </si>
  <si>
    <t xml:space="preserve">    22.S¶n xuÊt s¶n phÈm tõ cao su vµ plastic</t>
  </si>
  <si>
    <t xml:space="preserve">    23.S¶n xuÊt s¶n phÈm tõ kho¸ng phi kim lo¹i kh¸c</t>
  </si>
  <si>
    <t xml:space="preserve">    25.S¶n xuÊt s¶n phÈm tõ kim lo¹i ®óc s½n (trõ m¸y mãc, thiÕt bÞ)</t>
  </si>
  <si>
    <t xml:space="preserve">    27.S¶n xuÊt thiÕt bÞ ®iÖn</t>
  </si>
  <si>
    <t xml:space="preserve">    29.S¶n xuÊt xe cã ®éng c¬</t>
  </si>
  <si>
    <t xml:space="preserve">    31.S¶n xuÊt gi­êng, tñ, bµn, ghÕ</t>
  </si>
  <si>
    <t>D.S¶n xuÊt vµ ph©n phèi ®iÖn, khÝ ®èt, n­íc nãng, h¬i n­íc, vµ ®iÒu hßa kh«ng khÝ</t>
  </si>
  <si>
    <t xml:space="preserve">    35.S¶n xuÊt vµ ph©n phèi ®iÖn, khÝ ®èt, n­íc nãng, h¬i n­íc vµ ®iÒu hoµ kh«ng khÝ</t>
  </si>
  <si>
    <t>E.Cung cÊp n­íc, ho¹t ®éng qu¶n lý vµ xö lý r¸c th¶i, n­íc th¶i</t>
  </si>
  <si>
    <t xml:space="preserve">    36.Khai th¸c, xö lý vµ cung cÊp n­íc</t>
  </si>
  <si>
    <t>năm 2016</t>
  </si>
  <si>
    <t xml:space="preserve">  năm 2016</t>
  </si>
  <si>
    <t xml:space="preserve">    08.Khai kho¸ng kh¸c</t>
  </si>
  <si>
    <t xml:space="preserve">    28.S¶n xuÊt m¸y mãc, thiÕt bÞ ch­a ®­îc ph©n vµo ®©u</t>
  </si>
  <si>
    <t xml:space="preserve">    32.C«ng nghiÖp chÕ biÕn, chÕ t¹o kh¸c</t>
  </si>
  <si>
    <t>TRƯỞNG PHÒNG CN-XD-VĐT</t>
  </si>
  <si>
    <t>1</t>
  </si>
  <si>
    <t>2</t>
  </si>
  <si>
    <t>3</t>
  </si>
  <si>
    <t>4</t>
  </si>
  <si>
    <t>5</t>
  </si>
  <si>
    <t>6</t>
  </si>
  <si>
    <t>7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</si>
</sst>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"/>
    <numFmt numFmtId="173" formatCode="mm/yyyy"/>
    <numFmt numFmtId="174" formatCode="[$-409]dddd\,\ mmmm\ dd\,\ yyyy"/>
    <numFmt numFmtId="175" formatCode="dd\-mm\-yyyy"/>
  </numFmts>
  <fonts count="37">
    <font>
      <sz val="14"/>
      <name val="Times New Roman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b/>
      <i/>
      <sz val="13"/>
      <name val="Times New Roman"/>
      <family val="1"/>
    </font>
    <font>
      <i/>
      <u val="single"/>
      <sz val="13"/>
      <name val="Times New Roman"/>
      <family val="1"/>
    </font>
    <font>
      <i/>
      <sz val="13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4"/>
      <color indexed="36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0"/>
      <name val=".VnArial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0"/>
      <color indexed="18"/>
      <name val=".VnArial"/>
      <family val="2"/>
    </font>
    <font>
      <b/>
      <sz val="10"/>
      <name val=".VnArial"/>
      <family val="2"/>
    </font>
    <font>
      <sz val="14"/>
      <name val=".VnTime"/>
      <family val="2"/>
    </font>
    <font>
      <b/>
      <sz val="10"/>
      <color indexed="18"/>
      <name val=".VnTime"/>
      <family val="2"/>
    </font>
    <font>
      <b/>
      <sz val="10"/>
      <name val=".VnTime"/>
      <family val="2"/>
    </font>
    <font>
      <sz val="10"/>
      <color indexed="13"/>
      <name val=".Vn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8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49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0" fillId="0" borderId="16" xfId="0" applyFont="1" applyBorder="1" applyAlignment="1">
      <alignment vertical="center"/>
    </xf>
    <xf numFmtId="0" fontId="6" fillId="24" borderId="0" xfId="0" applyFont="1" applyFill="1" applyAlignment="1">
      <alignment/>
    </xf>
    <xf numFmtId="0" fontId="0" fillId="24" borderId="17" xfId="0" applyFont="1" applyFill="1" applyBorder="1" applyAlignment="1">
      <alignment vertical="center"/>
    </xf>
    <xf numFmtId="2" fontId="6" fillId="0" borderId="0" xfId="0" applyNumberFormat="1" applyFont="1" applyAlignment="1">
      <alignment/>
    </xf>
    <xf numFmtId="39" fontId="0" fillId="0" borderId="18" xfId="0" applyNumberFormat="1" applyBorder="1" applyAlignment="1" applyProtection="1">
      <alignment horizontal="right" vertical="center"/>
      <protection/>
    </xf>
    <xf numFmtId="0" fontId="31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32" fillId="0" borderId="18" xfId="0" applyFont="1" applyBorder="1" applyAlignment="1" applyProtection="1">
      <alignment horizontal="center" vertical="center"/>
      <protection/>
    </xf>
    <xf numFmtId="0" fontId="33" fillId="0" borderId="0" xfId="0" applyFont="1" applyAlignment="1">
      <alignment/>
    </xf>
    <xf numFmtId="0" fontId="34" fillId="0" borderId="18" xfId="0" applyFont="1" applyBorder="1" applyAlignment="1" applyProtection="1">
      <alignment horizontal="left" vertical="center" wrapText="1"/>
      <protection/>
    </xf>
    <xf numFmtId="0" fontId="33" fillId="0" borderId="18" xfId="0" applyFont="1" applyBorder="1" applyAlignment="1" applyProtection="1">
      <alignment horizontal="left" vertical="center" wrapText="1"/>
      <protection/>
    </xf>
    <xf numFmtId="0" fontId="35" fillId="0" borderId="18" xfId="0" applyFont="1" applyBorder="1" applyAlignment="1" applyProtection="1">
      <alignment horizontal="left" vertical="center" wrapText="1"/>
      <protection/>
    </xf>
    <xf numFmtId="0" fontId="36" fillId="25" borderId="18" xfId="0" applyFont="1" applyFill="1" applyBorder="1" applyAlignment="1" applyProtection="1">
      <alignment horizontal="center" vertical="center" wrapText="1"/>
      <protection/>
    </xf>
    <xf numFmtId="0" fontId="36" fillId="25" borderId="18" xfId="0" applyFont="1" applyFill="1" applyBorder="1" applyAlignment="1" applyProtection="1">
      <alignment horizontal="center" vertical="center"/>
      <protection/>
    </xf>
    <xf numFmtId="0" fontId="36" fillId="25" borderId="18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39" fontId="31" fillId="0" borderId="18" xfId="0" applyNumberFormat="1" applyFont="1" applyBorder="1" applyAlignment="1" applyProtection="1">
      <alignment horizontal="right" vertical="center"/>
      <protection/>
    </xf>
    <xf numFmtId="39" fontId="32" fillId="0" borderId="18" xfId="0" applyNumberFormat="1" applyFont="1" applyBorder="1" applyAlignment="1" applyProtection="1">
      <alignment horizontal="right" vertical="center"/>
      <protection/>
    </xf>
    <xf numFmtId="2" fontId="6" fillId="0" borderId="11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2" fontId="5" fillId="0" borderId="11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justify" wrapText="1"/>
    </xf>
    <xf numFmtId="0" fontId="6" fillId="0" borderId="22" xfId="0" applyFont="1" applyBorder="1" applyAlignment="1">
      <alignment horizontal="center" vertical="justify"/>
    </xf>
    <xf numFmtId="49" fontId="6" fillId="0" borderId="2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21" xfId="0" applyFont="1" applyFill="1" applyBorder="1" applyAlignment="1">
      <alignment horizontal="center" vertical="center" wrapText="1"/>
    </xf>
    <xf numFmtId="0" fontId="6" fillId="24" borderId="24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C2" sqref="C2:H25"/>
    </sheetView>
  </sheetViews>
  <sheetFormatPr defaultColWidth="8.88671875" defaultRowHeight="18.75"/>
  <cols>
    <col min="1" max="1" width="42.3359375" style="31" customWidth="1"/>
    <col min="2" max="2" width="7.10546875" style="0" customWidth="1"/>
    <col min="3" max="3" width="10.6640625" style="0" customWidth="1"/>
  </cols>
  <sheetData>
    <row r="1" spans="1:9" s="38" customFormat="1" ht="12.75" customHeight="1" thickBot="1">
      <c r="A1" s="35" t="s">
        <v>0</v>
      </c>
      <c r="B1" s="36" t="s">
        <v>6</v>
      </c>
      <c r="C1" s="36" t="s">
        <v>97</v>
      </c>
      <c r="D1" s="36" t="s">
        <v>98</v>
      </c>
      <c r="E1" s="36" t="s">
        <v>99</v>
      </c>
      <c r="F1" s="36" t="s">
        <v>100</v>
      </c>
      <c r="G1" s="36" t="s">
        <v>101</v>
      </c>
      <c r="H1" s="36" t="s">
        <v>102</v>
      </c>
      <c r="I1" s="37" t="s">
        <v>103</v>
      </c>
    </row>
    <row r="2" spans="1:8" ht="19.5" thickBot="1">
      <c r="A2" s="32" t="s">
        <v>71</v>
      </c>
      <c r="B2" s="28"/>
      <c r="C2" s="39">
        <v>267.389808976423</v>
      </c>
      <c r="D2" s="39">
        <v>104.223047490269</v>
      </c>
      <c r="E2" s="39">
        <v>276.25328161174</v>
      </c>
      <c r="F2" s="39">
        <v>103.16749166441</v>
      </c>
      <c r="G2" s="39">
        <v>106.4720092718</v>
      </c>
      <c r="H2" s="39">
        <v>108.172346009479</v>
      </c>
    </row>
    <row r="3" spans="1:8" ht="19.5" thickBot="1">
      <c r="A3" s="33"/>
      <c r="B3" s="29"/>
      <c r="C3" s="27"/>
      <c r="D3" s="27"/>
      <c r="E3" s="27"/>
      <c r="F3" s="27"/>
      <c r="G3" s="27"/>
      <c r="H3" s="27"/>
    </row>
    <row r="4" spans="1:8" ht="19.5" thickBot="1">
      <c r="A4" s="34" t="s">
        <v>72</v>
      </c>
      <c r="B4" s="30" t="s">
        <v>7</v>
      </c>
      <c r="C4" s="40">
        <v>48.9303547199531</v>
      </c>
      <c r="D4" s="40">
        <v>123.496305147037</v>
      </c>
      <c r="E4" s="40">
        <v>45.8820996701481</v>
      </c>
      <c r="F4" s="40">
        <v>93.7702167350895</v>
      </c>
      <c r="G4" s="40">
        <v>107.331912446487</v>
      </c>
      <c r="H4" s="40">
        <v>113.822952683842</v>
      </c>
    </row>
    <row r="5" spans="1:8" ht="19.5" thickBot="1">
      <c r="A5" s="33" t="s">
        <v>93</v>
      </c>
      <c r="B5" s="29" t="s">
        <v>38</v>
      </c>
      <c r="C5" s="27">
        <v>48.9303547199531</v>
      </c>
      <c r="D5" s="27">
        <v>123.496305147037</v>
      </c>
      <c r="E5" s="27">
        <v>45.8820996701481</v>
      </c>
      <c r="F5" s="27">
        <v>93.7702167350895</v>
      </c>
      <c r="G5" s="27">
        <v>107.331912446487</v>
      </c>
      <c r="H5" s="27">
        <v>113.822952683842</v>
      </c>
    </row>
    <row r="6" spans="1:8" ht="19.5" thickBot="1">
      <c r="A6" s="34" t="s">
        <v>73</v>
      </c>
      <c r="B6" s="30" t="s">
        <v>8</v>
      </c>
      <c r="C6" s="40">
        <v>272.493287427843</v>
      </c>
      <c r="D6" s="40">
        <v>103.928802169898</v>
      </c>
      <c r="E6" s="40">
        <v>281.61709577731</v>
      </c>
      <c r="F6" s="40">
        <v>103.348269029153</v>
      </c>
      <c r="G6" s="40">
        <v>106.572601323927</v>
      </c>
      <c r="H6" s="40">
        <v>108.160839274476</v>
      </c>
    </row>
    <row r="7" spans="1:8" ht="19.5" thickBot="1">
      <c r="A7" s="33" t="s">
        <v>74</v>
      </c>
      <c r="B7" s="29" t="s">
        <v>39</v>
      </c>
      <c r="C7" s="27">
        <v>149.614476325389</v>
      </c>
      <c r="D7" s="27">
        <v>100.653511609739</v>
      </c>
      <c r="E7" s="27">
        <v>160.360811326399</v>
      </c>
      <c r="F7" s="27">
        <v>107.182683965446</v>
      </c>
      <c r="G7" s="27">
        <v>109.372004975537</v>
      </c>
      <c r="H7" s="27">
        <v>105.939986531417</v>
      </c>
    </row>
    <row r="8" spans="1:8" ht="19.5" thickBot="1">
      <c r="A8" s="33" t="s">
        <v>75</v>
      </c>
      <c r="B8" s="29" t="s">
        <v>40</v>
      </c>
      <c r="C8" s="27">
        <v>125.599486771521</v>
      </c>
      <c r="D8" s="27">
        <v>119.186732582338</v>
      </c>
      <c r="E8" s="27">
        <v>127.4861255822</v>
      </c>
      <c r="F8" s="27">
        <v>101.502107101847</v>
      </c>
      <c r="G8" s="27">
        <v>98.7314430485897</v>
      </c>
      <c r="H8" s="27">
        <v>108.971397040039</v>
      </c>
    </row>
    <row r="9" spans="1:8" ht="19.5" thickBot="1">
      <c r="A9" s="33" t="s">
        <v>76</v>
      </c>
      <c r="B9" s="29" t="s">
        <v>41</v>
      </c>
      <c r="C9" s="27">
        <v>40.6749826227428</v>
      </c>
      <c r="D9" s="27">
        <v>82.4368685520282</v>
      </c>
      <c r="E9" s="27">
        <v>42.9404242862542</v>
      </c>
      <c r="F9" s="27">
        <v>105.569619253494</v>
      </c>
      <c r="G9" s="27">
        <v>106.302555891708</v>
      </c>
      <c r="H9" s="27">
        <v>101.221097030897</v>
      </c>
    </row>
    <row r="10" spans="1:8" ht="19.5" thickBot="1">
      <c r="A10" s="33" t="s">
        <v>77</v>
      </c>
      <c r="B10" s="29" t="s">
        <v>42</v>
      </c>
      <c r="C10" s="27">
        <v>198.098425479798</v>
      </c>
      <c r="D10" s="27">
        <v>106.714926562529</v>
      </c>
      <c r="E10" s="27">
        <v>211.197049914775</v>
      </c>
      <c r="F10" s="27">
        <v>106.612179982376</v>
      </c>
      <c r="G10" s="27">
        <v>105.728184495003</v>
      </c>
      <c r="H10" s="27">
        <v>111.967264874989</v>
      </c>
    </row>
    <row r="11" spans="1:8" ht="19.5" thickBot="1">
      <c r="A11" s="33" t="s">
        <v>78</v>
      </c>
      <c r="B11" s="29" t="s">
        <v>43</v>
      </c>
      <c r="C11" s="27">
        <v>705.772613803226</v>
      </c>
      <c r="D11" s="27">
        <v>101.090139063297</v>
      </c>
      <c r="E11" s="27">
        <v>743.499337224972</v>
      </c>
      <c r="F11" s="27">
        <v>105.345450175297</v>
      </c>
      <c r="G11" s="27">
        <v>107.355133215972</v>
      </c>
      <c r="H11" s="27">
        <v>112.757132529837</v>
      </c>
    </row>
    <row r="12" spans="1:8" ht="19.5" thickBot="1">
      <c r="A12" s="33" t="s">
        <v>79</v>
      </c>
      <c r="B12" s="29" t="s">
        <v>44</v>
      </c>
      <c r="C12" s="27">
        <v>158.427595317369</v>
      </c>
      <c r="D12" s="27">
        <v>104.869796145503</v>
      </c>
      <c r="E12" s="27">
        <v>160.368427912857</v>
      </c>
      <c r="F12" s="27">
        <v>101.225059682059</v>
      </c>
      <c r="G12" s="27">
        <v>107.321185298412</v>
      </c>
      <c r="H12" s="27">
        <v>106.820527163761</v>
      </c>
    </row>
    <row r="13" spans="1:8" ht="19.5" thickBot="1">
      <c r="A13" s="33" t="s">
        <v>80</v>
      </c>
      <c r="B13" s="29" t="s">
        <v>45</v>
      </c>
      <c r="C13" s="27">
        <v>184.770681082661</v>
      </c>
      <c r="D13" s="27">
        <v>104.044444670368</v>
      </c>
      <c r="E13" s="27">
        <v>183.000227150242</v>
      </c>
      <c r="F13" s="27">
        <v>99.0418101389005</v>
      </c>
      <c r="G13" s="27">
        <v>101.261397287162</v>
      </c>
      <c r="H13" s="27">
        <v>108.740879800269</v>
      </c>
    </row>
    <row r="14" spans="1:8" ht="19.5" thickBot="1">
      <c r="A14" s="33" t="s">
        <v>81</v>
      </c>
      <c r="B14" s="29" t="s">
        <v>46</v>
      </c>
      <c r="C14" s="27">
        <v>94.2020687295167</v>
      </c>
      <c r="D14" s="27">
        <v>111.950800838023</v>
      </c>
      <c r="E14" s="27">
        <v>96.1457014203869</v>
      </c>
      <c r="F14" s="27">
        <v>102.063259031445</v>
      </c>
      <c r="G14" s="27">
        <v>108.99254050676</v>
      </c>
      <c r="H14" s="27">
        <v>109.311012155035</v>
      </c>
    </row>
    <row r="15" spans="1:8" ht="36.75" thickBot="1">
      <c r="A15" s="33" t="s">
        <v>82</v>
      </c>
      <c r="B15" s="29" t="s">
        <v>47</v>
      </c>
      <c r="C15" s="27">
        <v>76.8903992011179</v>
      </c>
      <c r="D15" s="27">
        <v>103.152177410202</v>
      </c>
      <c r="E15" s="27">
        <v>76.1277156016882</v>
      </c>
      <c r="F15" s="27">
        <v>99.0080899470494</v>
      </c>
      <c r="G15" s="27">
        <v>97.4806036844807</v>
      </c>
      <c r="H15" s="27">
        <v>108.048442714926</v>
      </c>
    </row>
    <row r="16" spans="1:8" ht="36.75" thickBot="1">
      <c r="A16" s="33" t="s">
        <v>83</v>
      </c>
      <c r="B16" s="29" t="s">
        <v>48</v>
      </c>
      <c r="C16" s="27">
        <v>243.133687247012</v>
      </c>
      <c r="D16" s="27">
        <v>119.059195380403</v>
      </c>
      <c r="E16" s="27">
        <v>254.812767752066</v>
      </c>
      <c r="F16" s="27">
        <v>104.803563273068</v>
      </c>
      <c r="G16" s="27">
        <v>110.470068899269</v>
      </c>
      <c r="H16" s="27">
        <v>103.527980321619</v>
      </c>
    </row>
    <row r="17" spans="1:8" ht="19.5" thickBot="1">
      <c r="A17" s="33" t="s">
        <v>84</v>
      </c>
      <c r="B17" s="29" t="s">
        <v>49</v>
      </c>
      <c r="C17" s="27">
        <v>199.919229466738</v>
      </c>
      <c r="D17" s="27">
        <v>114.575714786706</v>
      </c>
      <c r="E17" s="27">
        <v>209.754655127227</v>
      </c>
      <c r="F17" s="27">
        <v>104.919699664071</v>
      </c>
      <c r="G17" s="27">
        <v>112.317901596385</v>
      </c>
      <c r="H17" s="27">
        <v>111.660969369669</v>
      </c>
    </row>
    <row r="18" spans="1:8" ht="36.75" thickBot="1">
      <c r="A18" s="33" t="s">
        <v>94</v>
      </c>
      <c r="B18" s="29" t="s">
        <v>70</v>
      </c>
      <c r="C18" s="27">
        <v>0</v>
      </c>
      <c r="D18" s="27">
        <v>108.629707231656</v>
      </c>
      <c r="E18" s="27">
        <v>0</v>
      </c>
      <c r="F18" s="27">
        <v>101.366645382935</v>
      </c>
      <c r="G18" s="27">
        <v>100.086056758685</v>
      </c>
      <c r="H18" s="27">
        <v>100.283349684635</v>
      </c>
    </row>
    <row r="19" spans="1:8" ht="19.5" thickBot="1">
      <c r="A19" s="33" t="s">
        <v>85</v>
      </c>
      <c r="B19" s="29" t="s">
        <v>50</v>
      </c>
      <c r="C19" s="27">
        <v>463.780423915479</v>
      </c>
      <c r="D19" s="27">
        <v>144.335425584664</v>
      </c>
      <c r="E19" s="27">
        <v>399.6073200286</v>
      </c>
      <c r="F19" s="27">
        <v>86.1630416943656</v>
      </c>
      <c r="G19" s="27">
        <v>107.196060471474</v>
      </c>
      <c r="H19" s="27">
        <v>119.855976550577</v>
      </c>
    </row>
    <row r="20" spans="1:8" ht="19.5" thickBot="1">
      <c r="A20" s="33" t="s">
        <v>86</v>
      </c>
      <c r="B20" s="29" t="s">
        <v>51</v>
      </c>
      <c r="C20" s="27">
        <v>81.367065810567</v>
      </c>
      <c r="D20" s="27">
        <v>71.146178725513</v>
      </c>
      <c r="E20" s="27">
        <v>85.750148872168</v>
      </c>
      <c r="F20" s="27">
        <v>105.386802409473</v>
      </c>
      <c r="G20" s="27">
        <v>79.7357411179728</v>
      </c>
      <c r="H20" s="27">
        <v>93.659045296281</v>
      </c>
    </row>
    <row r="21" spans="1:8" ht="19.5" thickBot="1">
      <c r="A21" s="33" t="s">
        <v>95</v>
      </c>
      <c r="B21" s="29" t="s">
        <v>69</v>
      </c>
      <c r="C21" s="27">
        <v>0</v>
      </c>
      <c r="D21" s="27">
        <v>101.095872853115</v>
      </c>
      <c r="E21" s="27">
        <v>0</v>
      </c>
      <c r="F21" s="27">
        <v>100.369783412573</v>
      </c>
      <c r="G21" s="27">
        <v>107.221055958105</v>
      </c>
      <c r="H21" s="27">
        <v>103.181224723752</v>
      </c>
    </row>
    <row r="22" spans="1:8" ht="26.25" thickBot="1">
      <c r="A22" s="34" t="s">
        <v>87</v>
      </c>
      <c r="B22" s="30" t="s">
        <v>9</v>
      </c>
      <c r="C22" s="40">
        <v>213.235524468888</v>
      </c>
      <c r="D22" s="40">
        <v>93.6485493023052</v>
      </c>
      <c r="E22" s="40">
        <v>221.718383457937</v>
      </c>
      <c r="F22" s="40">
        <v>103.978164056003</v>
      </c>
      <c r="G22" s="40">
        <v>91.1744015817439</v>
      </c>
      <c r="H22" s="40">
        <v>99.7500688594957</v>
      </c>
    </row>
    <row r="23" spans="1:8" ht="36.75" thickBot="1">
      <c r="A23" s="33" t="s">
        <v>88</v>
      </c>
      <c r="B23" s="29" t="s">
        <v>52</v>
      </c>
      <c r="C23" s="27">
        <v>213.235524468888</v>
      </c>
      <c r="D23" s="27">
        <v>93.6485493023051</v>
      </c>
      <c r="E23" s="27">
        <v>221.718383457937</v>
      </c>
      <c r="F23" s="27">
        <v>103.978164056003</v>
      </c>
      <c r="G23" s="27">
        <v>91.1744015817439</v>
      </c>
      <c r="H23" s="27">
        <v>99.7500688594957</v>
      </c>
    </row>
    <row r="24" spans="1:8" ht="19.5" thickBot="1">
      <c r="A24" s="34" t="s">
        <v>89</v>
      </c>
      <c r="B24" s="30" t="s">
        <v>10</v>
      </c>
      <c r="C24" s="40">
        <v>133.759139662579</v>
      </c>
      <c r="D24" s="40">
        <v>110.053838951311</v>
      </c>
      <c r="E24" s="40">
        <v>134.25702011437</v>
      </c>
      <c r="F24" s="40">
        <v>100.372221631394</v>
      </c>
      <c r="G24" s="40">
        <v>110.334346504559</v>
      </c>
      <c r="H24" s="40">
        <v>102.576771275946</v>
      </c>
    </row>
    <row r="25" spans="1:8" ht="19.5" thickBot="1">
      <c r="A25" s="33" t="s">
        <v>90</v>
      </c>
      <c r="B25" s="29" t="s">
        <v>53</v>
      </c>
      <c r="C25" s="27">
        <v>133.759139662579</v>
      </c>
      <c r="D25" s="27">
        <v>110.053838951311</v>
      </c>
      <c r="E25" s="27">
        <v>134.25702011437</v>
      </c>
      <c r="F25" s="27">
        <v>100.372221631394</v>
      </c>
      <c r="G25" s="27">
        <v>110.334346504559</v>
      </c>
      <c r="H25" s="27">
        <v>102.576771275946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B40"/>
  <sheetViews>
    <sheetView zoomScalePageLayoutView="0" workbookViewId="0" topLeftCell="A4">
      <selection activeCell="G14" sqref="G14:H14"/>
    </sheetView>
  </sheetViews>
  <sheetFormatPr defaultColWidth="4.6640625" defaultRowHeight="18.75"/>
  <cols>
    <col min="1" max="1" width="52.21484375" style="6" customWidth="1"/>
    <col min="2" max="2" width="5.3359375" style="5" customWidth="1"/>
    <col min="3" max="3" width="4.6640625" style="6" customWidth="1"/>
    <col min="4" max="4" width="9.6640625" style="6" customWidth="1"/>
    <col min="5" max="5" width="2.99609375" style="6" customWidth="1"/>
    <col min="6" max="6" width="8.88671875" style="6" customWidth="1"/>
    <col min="7" max="7" width="5.77734375" style="6" customWidth="1"/>
    <col min="8" max="8" width="5.4453125" style="6" customWidth="1"/>
    <col min="9" max="9" width="4.6640625" style="6" customWidth="1"/>
    <col min="10" max="10" width="4.99609375" style="6" customWidth="1"/>
    <col min="11" max="11" width="2.99609375" style="6" bestFit="1" customWidth="1"/>
    <col min="12" max="12" width="6.99609375" style="6" customWidth="1"/>
    <col min="13" max="13" width="4.10546875" style="6" bestFit="1" customWidth="1"/>
    <col min="14" max="14" width="4.99609375" style="6" bestFit="1" customWidth="1"/>
    <col min="15" max="15" width="6.4453125" style="6" customWidth="1"/>
    <col min="16" max="16" width="8.5546875" style="7" bestFit="1" customWidth="1"/>
    <col min="17" max="26" width="4.6640625" style="7" customWidth="1"/>
    <col min="27" max="27" width="6.5546875" style="7" bestFit="1" customWidth="1"/>
    <col min="28" max="16384" width="4.6640625" style="7" customWidth="1"/>
  </cols>
  <sheetData>
    <row r="1" spans="1:15" ht="16.5">
      <c r="A1" s="4" t="s">
        <v>17</v>
      </c>
      <c r="K1" s="71" t="s">
        <v>16</v>
      </c>
      <c r="L1" s="71"/>
      <c r="M1" s="71"/>
      <c r="N1" s="71"/>
      <c r="O1" s="71"/>
    </row>
    <row r="2" spans="11:15" ht="16.5">
      <c r="K2" s="57" t="s">
        <v>12</v>
      </c>
      <c r="L2" s="57"/>
      <c r="M2" s="57"/>
      <c r="N2" s="57"/>
      <c r="O2" s="57"/>
    </row>
    <row r="3" spans="1:15" ht="16.5">
      <c r="A3" s="46" t="s">
        <v>62</v>
      </c>
      <c r="B3" s="46"/>
      <c r="C3" s="46"/>
      <c r="D3" s="46"/>
      <c r="E3" s="46"/>
      <c r="F3" s="46"/>
      <c r="G3" s="46"/>
      <c r="H3" s="46"/>
      <c r="I3" s="46"/>
      <c r="J3" s="46"/>
      <c r="K3" s="71" t="s">
        <v>11</v>
      </c>
      <c r="L3" s="71"/>
      <c r="M3" s="71"/>
      <c r="N3" s="71"/>
      <c r="O3" s="71"/>
    </row>
    <row r="4" spans="2:15" ht="18.75" customHeight="1">
      <c r="B4" s="16" t="s">
        <v>61</v>
      </c>
      <c r="C4" s="6">
        <f ca="1">MONTH(NOW())</f>
        <v>6</v>
      </c>
      <c r="D4" s="57" t="s">
        <v>91</v>
      </c>
      <c r="E4" s="57"/>
      <c r="K4" s="57" t="s">
        <v>60</v>
      </c>
      <c r="L4" s="57"/>
      <c r="M4" s="57"/>
      <c r="N4" s="57"/>
      <c r="O4" s="57"/>
    </row>
    <row r="5" spans="1:15" ht="17.25">
      <c r="A5" s="8" t="s">
        <v>36</v>
      </c>
      <c r="M5" s="78" t="s">
        <v>57</v>
      </c>
      <c r="N5" s="79"/>
      <c r="O5" s="79"/>
    </row>
    <row r="6" spans="1:15" ht="15" customHeight="1">
      <c r="A6" s="72" t="s">
        <v>35</v>
      </c>
      <c r="B6" s="75" t="s">
        <v>5</v>
      </c>
      <c r="C6" s="19" t="s">
        <v>64</v>
      </c>
      <c r="D6" s="20"/>
      <c r="E6" s="17">
        <f ca="1">MONTH(NOW())-MONTH(1)</f>
        <v>5</v>
      </c>
      <c r="F6" s="21" t="s">
        <v>91</v>
      </c>
      <c r="G6" s="58" t="s">
        <v>65</v>
      </c>
      <c r="H6" s="59"/>
      <c r="I6" s="18">
        <f>C4</f>
        <v>6</v>
      </c>
      <c r="J6" s="60" t="s">
        <v>92</v>
      </c>
      <c r="K6" s="60"/>
      <c r="L6" s="61"/>
      <c r="M6" s="80" t="str">
        <f>W7</f>
        <v>Chỉ số cộng dồn
 từ đầu năm đến 
cuối tháng 6/2016 so với tháng 6/2015</v>
      </c>
      <c r="N6" s="81"/>
      <c r="O6" s="82"/>
    </row>
    <row r="7" spans="1:27" ht="15" customHeight="1">
      <c r="A7" s="72"/>
      <c r="B7" s="76"/>
      <c r="C7" s="68" t="s">
        <v>55</v>
      </c>
      <c r="D7" s="63"/>
      <c r="E7" s="62" t="s">
        <v>34</v>
      </c>
      <c r="F7" s="63"/>
      <c r="G7" s="68" t="s">
        <v>55</v>
      </c>
      <c r="H7" s="63"/>
      <c r="I7" s="62" t="s">
        <v>34</v>
      </c>
      <c r="J7" s="63"/>
      <c r="K7" s="62" t="s">
        <v>34</v>
      </c>
      <c r="L7" s="63"/>
      <c r="M7" s="83"/>
      <c r="N7" s="84"/>
      <c r="O7" s="85"/>
      <c r="W7" s="88" t="str">
        <f>"Chỉ số cộng dồn
 từ đầu năm đến 
cuối tháng "&amp;AA8&amp;" so với tháng "&amp;AA9</f>
        <v>Chỉ số cộng dồn
 từ đầu năm đến 
cuối tháng 6/2016 so với tháng 6/2015</v>
      </c>
      <c r="X7" s="89"/>
      <c r="Y7" s="90"/>
      <c r="Z7" s="24"/>
      <c r="AA7" s="24"/>
    </row>
    <row r="8" spans="1:28" ht="54" customHeight="1">
      <c r="A8" s="72"/>
      <c r="B8" s="9"/>
      <c r="C8" s="73" t="s">
        <v>56</v>
      </c>
      <c r="D8" s="74"/>
      <c r="E8" s="66" t="str">
        <f ca="1">MONTH(NOW())-1&amp;"/"&amp;YEAR(NOW())-1</f>
        <v>5/2015</v>
      </c>
      <c r="F8" s="67"/>
      <c r="G8" s="69" t="s">
        <v>56</v>
      </c>
      <c r="H8" s="70"/>
      <c r="I8" s="66" t="str">
        <f ca="1">MONTH(NOW())-1&amp;"/"&amp;YEAR(NOW())</f>
        <v>5/2016</v>
      </c>
      <c r="J8" s="67"/>
      <c r="K8" s="66" t="str">
        <f ca="1">MONTH(NOW())&amp;"/"&amp;YEAR(NOW())-1</f>
        <v>6/2015</v>
      </c>
      <c r="L8" s="67"/>
      <c r="M8" s="69"/>
      <c r="N8" s="86"/>
      <c r="O8" s="87"/>
      <c r="W8" s="91"/>
      <c r="X8" s="92"/>
      <c r="Y8" s="93"/>
      <c r="Z8" s="24"/>
      <c r="AA8" s="25" t="str">
        <f ca="1">MONTH(NOW())&amp;"/"&amp;YEAR(NOW())</f>
        <v>6/2016</v>
      </c>
      <c r="AB8" s="23"/>
    </row>
    <row r="9" spans="1:28" ht="18.75">
      <c r="A9" s="10" t="s">
        <v>0</v>
      </c>
      <c r="B9" s="11" t="s">
        <v>6</v>
      </c>
      <c r="C9" s="64">
        <v>1</v>
      </c>
      <c r="D9" s="65"/>
      <c r="E9" s="64">
        <v>2</v>
      </c>
      <c r="F9" s="65"/>
      <c r="G9" s="64">
        <v>3</v>
      </c>
      <c r="H9" s="65"/>
      <c r="I9" s="64">
        <v>4</v>
      </c>
      <c r="J9" s="65"/>
      <c r="K9" s="64">
        <v>5</v>
      </c>
      <c r="L9" s="77"/>
      <c r="M9" s="64">
        <v>6</v>
      </c>
      <c r="N9" s="77"/>
      <c r="O9" s="65"/>
      <c r="W9" s="94"/>
      <c r="X9" s="95"/>
      <c r="Y9" s="96"/>
      <c r="Z9" s="24"/>
      <c r="AA9" s="25" t="str">
        <f ca="1">MONTH(NOW())&amp;"/"&amp;YEAR(NOW())-1</f>
        <v>6/2015</v>
      </c>
      <c r="AB9" s="23"/>
    </row>
    <row r="10" spans="1:16" ht="16.5">
      <c r="A10" s="12" t="s">
        <v>37</v>
      </c>
      <c r="B10" s="11"/>
      <c r="C10" s="50">
        <f>COPY!C2</f>
        <v>267.389808976423</v>
      </c>
      <c r="D10" s="52"/>
      <c r="E10" s="50">
        <f>COPY!D2</f>
        <v>104.223047490269</v>
      </c>
      <c r="F10" s="52"/>
      <c r="G10" s="50">
        <f>COPY!E2</f>
        <v>276.25328161174</v>
      </c>
      <c r="H10" s="52"/>
      <c r="I10" s="49">
        <f>COPY!F2</f>
        <v>103.16749166441</v>
      </c>
      <c r="J10" s="49"/>
      <c r="K10" s="49">
        <f>COPY!G2</f>
        <v>106.4720092718</v>
      </c>
      <c r="L10" s="49"/>
      <c r="M10" s="49">
        <f>COPY!H2</f>
        <v>108.172346009479</v>
      </c>
      <c r="N10" s="49"/>
      <c r="O10" s="49"/>
      <c r="P10" s="26"/>
    </row>
    <row r="11" spans="1:15" s="14" customFormat="1" ht="16.5">
      <c r="A11" s="12" t="s">
        <v>1</v>
      </c>
      <c r="B11" s="13" t="s">
        <v>7</v>
      </c>
      <c r="C11" s="49">
        <f>COPY!C4</f>
        <v>48.9303547199531</v>
      </c>
      <c r="D11" s="49"/>
      <c r="E11" s="49">
        <f>COPY!D4</f>
        <v>123.496305147037</v>
      </c>
      <c r="F11" s="49"/>
      <c r="G11" s="49">
        <f>COPY!E4</f>
        <v>45.8820996701481</v>
      </c>
      <c r="H11" s="49"/>
      <c r="I11" s="49">
        <f>COPY!F4</f>
        <v>93.7702167350895</v>
      </c>
      <c r="J11" s="49"/>
      <c r="K11" s="49">
        <f>COPY!G4</f>
        <v>107.331912446487</v>
      </c>
      <c r="L11" s="49"/>
      <c r="M11" s="50">
        <f>COPY!H4</f>
        <v>113.822952683842</v>
      </c>
      <c r="N11" s="51"/>
      <c r="O11" s="52"/>
    </row>
    <row r="12" spans="1:15" ht="16.5">
      <c r="A12" s="15" t="s">
        <v>18</v>
      </c>
      <c r="B12" s="11" t="s">
        <v>38</v>
      </c>
      <c r="C12" s="41">
        <f>COPY!C5</f>
        <v>48.9303547199531</v>
      </c>
      <c r="D12" s="41"/>
      <c r="E12" s="41">
        <f>COPY!D5</f>
        <v>123.496305147037</v>
      </c>
      <c r="F12" s="41"/>
      <c r="G12" s="41">
        <f>COPY!E5</f>
        <v>45.8820996701481</v>
      </c>
      <c r="H12" s="41"/>
      <c r="I12" s="41">
        <f>COPY!F5</f>
        <v>93.7702167350895</v>
      </c>
      <c r="J12" s="41"/>
      <c r="K12" s="41">
        <f>COPY!G5</f>
        <v>107.331912446487</v>
      </c>
      <c r="L12" s="41"/>
      <c r="M12" s="42">
        <f>COPY!H5</f>
        <v>113.822952683842</v>
      </c>
      <c r="N12" s="53"/>
      <c r="O12" s="43"/>
    </row>
    <row r="13" spans="1:15" ht="16.5">
      <c r="A13" s="12" t="s">
        <v>2</v>
      </c>
      <c r="B13" s="13" t="s">
        <v>8</v>
      </c>
      <c r="C13" s="49">
        <f>COPY!C6</f>
        <v>272.493287427843</v>
      </c>
      <c r="D13" s="49"/>
      <c r="E13" s="49">
        <f>COPY!D6</f>
        <v>103.928802169898</v>
      </c>
      <c r="F13" s="49"/>
      <c r="G13" s="49">
        <f>COPY!E6</f>
        <v>281.61709577731</v>
      </c>
      <c r="H13" s="49"/>
      <c r="I13" s="49">
        <f>COPY!F6</f>
        <v>103.348269029153</v>
      </c>
      <c r="J13" s="49"/>
      <c r="K13" s="49">
        <f>COPY!G6</f>
        <v>106.572601323927</v>
      </c>
      <c r="L13" s="49"/>
      <c r="M13" s="50">
        <f>COPY!H6</f>
        <v>108.160839274476</v>
      </c>
      <c r="N13" s="51"/>
      <c r="O13" s="52"/>
    </row>
    <row r="14" spans="1:15" ht="16.5">
      <c r="A14" s="15" t="s">
        <v>19</v>
      </c>
      <c r="B14" s="11" t="s">
        <v>39</v>
      </c>
      <c r="C14" s="42">
        <f>COPY!C7</f>
        <v>149.614476325389</v>
      </c>
      <c r="D14" s="43"/>
      <c r="E14" s="42">
        <f>COPY!D7</f>
        <v>100.653511609739</v>
      </c>
      <c r="F14" s="43"/>
      <c r="G14" s="41">
        <f>COPY!E7</f>
        <v>160.360811326399</v>
      </c>
      <c r="H14" s="41"/>
      <c r="I14" s="41">
        <f>COPY!F7</f>
        <v>107.182683965446</v>
      </c>
      <c r="J14" s="41"/>
      <c r="K14" s="41">
        <f>COPY!G7</f>
        <v>109.372004975537</v>
      </c>
      <c r="L14" s="41"/>
      <c r="M14" s="42">
        <f>COPY!H7</f>
        <v>105.939986531417</v>
      </c>
      <c r="N14" s="53"/>
      <c r="O14" s="43"/>
    </row>
    <row r="15" spans="1:15" ht="16.5">
      <c r="A15" s="15" t="s">
        <v>20</v>
      </c>
      <c r="B15" s="11" t="s">
        <v>40</v>
      </c>
      <c r="C15" s="42">
        <f>COPY!C8</f>
        <v>125.599486771521</v>
      </c>
      <c r="D15" s="43"/>
      <c r="E15" s="42">
        <f>COPY!D8</f>
        <v>119.186732582338</v>
      </c>
      <c r="F15" s="43"/>
      <c r="G15" s="41">
        <f>COPY!E8</f>
        <v>127.4861255822</v>
      </c>
      <c r="H15" s="41"/>
      <c r="I15" s="41">
        <f>COPY!F8</f>
        <v>101.502107101847</v>
      </c>
      <c r="J15" s="41"/>
      <c r="K15" s="41">
        <f>COPY!G8</f>
        <v>98.7314430485897</v>
      </c>
      <c r="L15" s="41"/>
      <c r="M15" s="42">
        <f>COPY!H8</f>
        <v>108.971397040039</v>
      </c>
      <c r="N15" s="53"/>
      <c r="O15" s="43"/>
    </row>
    <row r="16" spans="1:15" ht="16.5">
      <c r="A16" s="15" t="s">
        <v>21</v>
      </c>
      <c r="B16" s="11" t="s">
        <v>41</v>
      </c>
      <c r="C16" s="42">
        <f>COPY!C9</f>
        <v>40.6749826227428</v>
      </c>
      <c r="D16" s="43"/>
      <c r="E16" s="42">
        <f>COPY!D9</f>
        <v>82.4368685520282</v>
      </c>
      <c r="F16" s="43"/>
      <c r="G16" s="41">
        <f>COPY!E9</f>
        <v>42.9404242862542</v>
      </c>
      <c r="H16" s="41"/>
      <c r="I16" s="41">
        <f>COPY!F9</f>
        <v>105.569619253494</v>
      </c>
      <c r="J16" s="41"/>
      <c r="K16" s="41">
        <f>COPY!G9</f>
        <v>106.302555891708</v>
      </c>
      <c r="L16" s="41"/>
      <c r="M16" s="42">
        <f>COPY!H9</f>
        <v>101.221097030897</v>
      </c>
      <c r="N16" s="53"/>
      <c r="O16" s="43"/>
    </row>
    <row r="17" spans="1:15" ht="16.5">
      <c r="A17" s="15" t="s">
        <v>22</v>
      </c>
      <c r="B17" s="11" t="s">
        <v>42</v>
      </c>
      <c r="C17" s="42">
        <f>COPY!C10</f>
        <v>198.098425479798</v>
      </c>
      <c r="D17" s="43"/>
      <c r="E17" s="42">
        <f>COPY!D10</f>
        <v>106.714926562529</v>
      </c>
      <c r="F17" s="43"/>
      <c r="G17" s="41">
        <f>COPY!E10</f>
        <v>211.197049914775</v>
      </c>
      <c r="H17" s="41"/>
      <c r="I17" s="41">
        <f>COPY!F10</f>
        <v>106.612179982376</v>
      </c>
      <c r="J17" s="41"/>
      <c r="K17" s="41">
        <f>COPY!G10</f>
        <v>105.728184495003</v>
      </c>
      <c r="L17" s="41"/>
      <c r="M17" s="42">
        <f>COPY!H10</f>
        <v>111.967264874989</v>
      </c>
      <c r="N17" s="53"/>
      <c r="O17" s="43"/>
    </row>
    <row r="18" spans="1:15" ht="16.5">
      <c r="A18" s="15" t="s">
        <v>23</v>
      </c>
      <c r="B18" s="11" t="s">
        <v>43</v>
      </c>
      <c r="C18" s="42">
        <f>COPY!C11</f>
        <v>705.772613803226</v>
      </c>
      <c r="D18" s="43"/>
      <c r="E18" s="42">
        <f>COPY!D11</f>
        <v>101.090139063297</v>
      </c>
      <c r="F18" s="43"/>
      <c r="G18" s="41">
        <f>COPY!E11</f>
        <v>743.499337224972</v>
      </c>
      <c r="H18" s="41"/>
      <c r="I18" s="41">
        <f>COPY!F11</f>
        <v>105.345450175297</v>
      </c>
      <c r="J18" s="41"/>
      <c r="K18" s="41">
        <f>COPY!G11</f>
        <v>107.355133215972</v>
      </c>
      <c r="L18" s="41"/>
      <c r="M18" s="42">
        <f>COPY!H11</f>
        <v>112.757132529837</v>
      </c>
      <c r="N18" s="53"/>
      <c r="O18" s="43"/>
    </row>
    <row r="19" spans="1:15" ht="16.5">
      <c r="A19" s="15" t="s">
        <v>24</v>
      </c>
      <c r="B19" s="11" t="s">
        <v>44</v>
      </c>
      <c r="C19" s="42">
        <f>COPY!C12</f>
        <v>158.427595317369</v>
      </c>
      <c r="D19" s="43"/>
      <c r="E19" s="42">
        <f>COPY!D12</f>
        <v>104.869796145503</v>
      </c>
      <c r="F19" s="43"/>
      <c r="G19" s="41">
        <f>COPY!E12</f>
        <v>160.368427912857</v>
      </c>
      <c r="H19" s="41"/>
      <c r="I19" s="41">
        <f>COPY!F12</f>
        <v>101.225059682059</v>
      </c>
      <c r="J19" s="41"/>
      <c r="K19" s="41">
        <f>COPY!G12</f>
        <v>107.321185298412</v>
      </c>
      <c r="L19" s="41"/>
      <c r="M19" s="42">
        <f>COPY!H12</f>
        <v>106.820527163761</v>
      </c>
      <c r="N19" s="53"/>
      <c r="O19" s="43"/>
    </row>
    <row r="20" spans="1:15" ht="16.5">
      <c r="A20" s="15" t="s">
        <v>25</v>
      </c>
      <c r="B20" s="11" t="s">
        <v>45</v>
      </c>
      <c r="C20" s="42">
        <f>COPY!C13</f>
        <v>184.770681082661</v>
      </c>
      <c r="D20" s="43"/>
      <c r="E20" s="42">
        <f>COPY!D13</f>
        <v>104.044444670368</v>
      </c>
      <c r="F20" s="43"/>
      <c r="G20" s="41">
        <f>COPY!E13</f>
        <v>183.000227150242</v>
      </c>
      <c r="H20" s="41"/>
      <c r="I20" s="41">
        <f>COPY!F13</f>
        <v>99.0418101389005</v>
      </c>
      <c r="J20" s="41"/>
      <c r="K20" s="41">
        <f>COPY!G13</f>
        <v>101.261397287162</v>
      </c>
      <c r="L20" s="41"/>
      <c r="M20" s="42">
        <f>COPY!H13</f>
        <v>108.740879800269</v>
      </c>
      <c r="N20" s="53"/>
      <c r="O20" s="43"/>
    </row>
    <row r="21" spans="1:15" ht="16.5">
      <c r="A21" s="15" t="s">
        <v>26</v>
      </c>
      <c r="B21" s="11" t="s">
        <v>46</v>
      </c>
      <c r="C21" s="42">
        <f>COPY!C14</f>
        <v>94.2020687295167</v>
      </c>
      <c r="D21" s="43"/>
      <c r="E21" s="42">
        <f>COPY!D14</f>
        <v>111.950800838023</v>
      </c>
      <c r="F21" s="43"/>
      <c r="G21" s="41">
        <f>COPY!E14</f>
        <v>96.1457014203869</v>
      </c>
      <c r="H21" s="41"/>
      <c r="I21" s="41">
        <f>COPY!F14</f>
        <v>102.063259031445</v>
      </c>
      <c r="J21" s="41"/>
      <c r="K21" s="41">
        <f>COPY!G14</f>
        <v>108.99254050676</v>
      </c>
      <c r="L21" s="41"/>
      <c r="M21" s="42">
        <f>COPY!H14</f>
        <v>109.311012155035</v>
      </c>
      <c r="N21" s="53"/>
      <c r="O21" s="43"/>
    </row>
    <row r="22" spans="1:15" ht="16.5">
      <c r="A22" s="15" t="s">
        <v>27</v>
      </c>
      <c r="B22" s="11" t="s">
        <v>47</v>
      </c>
      <c r="C22" s="42">
        <f>COPY!C15</f>
        <v>76.8903992011179</v>
      </c>
      <c r="D22" s="43"/>
      <c r="E22" s="42">
        <f>COPY!D15</f>
        <v>103.152177410202</v>
      </c>
      <c r="F22" s="43"/>
      <c r="G22" s="41">
        <f>COPY!E15</f>
        <v>76.1277156016882</v>
      </c>
      <c r="H22" s="41"/>
      <c r="I22" s="41">
        <f>COPY!F15</f>
        <v>99.0080899470494</v>
      </c>
      <c r="J22" s="41"/>
      <c r="K22" s="41">
        <f>COPY!G15</f>
        <v>97.4806036844807</v>
      </c>
      <c r="L22" s="41"/>
      <c r="M22" s="42">
        <f>COPY!H15</f>
        <v>108.048442714926</v>
      </c>
      <c r="N22" s="53"/>
      <c r="O22" s="43"/>
    </row>
    <row r="23" spans="1:15" ht="16.5">
      <c r="A23" s="15" t="s">
        <v>28</v>
      </c>
      <c r="B23" s="11" t="s">
        <v>48</v>
      </c>
      <c r="C23" s="42">
        <f>COPY!C16</f>
        <v>243.133687247012</v>
      </c>
      <c r="D23" s="43"/>
      <c r="E23" s="42">
        <f>COPY!D16</f>
        <v>119.059195380403</v>
      </c>
      <c r="F23" s="43"/>
      <c r="G23" s="41">
        <f>COPY!E16</f>
        <v>254.812767752066</v>
      </c>
      <c r="H23" s="41"/>
      <c r="I23" s="41">
        <f>COPY!F16</f>
        <v>104.803563273068</v>
      </c>
      <c r="J23" s="41"/>
      <c r="K23" s="41">
        <f>COPY!G16</f>
        <v>110.470068899269</v>
      </c>
      <c r="L23" s="41"/>
      <c r="M23" s="42">
        <f>COPY!H16</f>
        <v>103.527980321619</v>
      </c>
      <c r="N23" s="53"/>
      <c r="O23" s="43"/>
    </row>
    <row r="24" spans="1:15" ht="16.5">
      <c r="A24" s="15" t="s">
        <v>29</v>
      </c>
      <c r="B24" s="11" t="s">
        <v>49</v>
      </c>
      <c r="C24" s="42">
        <f>COPY!C17</f>
        <v>199.919229466738</v>
      </c>
      <c r="D24" s="43"/>
      <c r="E24" s="42">
        <f>COPY!D17</f>
        <v>114.575714786706</v>
      </c>
      <c r="F24" s="43"/>
      <c r="G24" s="41">
        <f>COPY!E17</f>
        <v>209.754655127227</v>
      </c>
      <c r="H24" s="41"/>
      <c r="I24" s="41">
        <f>COPY!F17</f>
        <v>104.919699664071</v>
      </c>
      <c r="J24" s="41"/>
      <c r="K24" s="41">
        <f>COPY!G17</f>
        <v>112.317901596385</v>
      </c>
      <c r="L24" s="41"/>
      <c r="M24" s="42">
        <f>COPY!H17</f>
        <v>111.660969369669</v>
      </c>
      <c r="N24" s="53"/>
      <c r="O24" s="43"/>
    </row>
    <row r="25" spans="1:15" ht="16.5">
      <c r="A25" s="15" t="s">
        <v>67</v>
      </c>
      <c r="B25" s="11" t="s">
        <v>70</v>
      </c>
      <c r="C25" s="42">
        <f>COPY!C18</f>
        <v>0</v>
      </c>
      <c r="D25" s="43"/>
      <c r="E25" s="42">
        <f>COPY!D18</f>
        <v>108.629707231656</v>
      </c>
      <c r="F25" s="43"/>
      <c r="G25" s="41">
        <f>COPY!E18</f>
        <v>0</v>
      </c>
      <c r="H25" s="41"/>
      <c r="I25" s="41">
        <f>COPY!F18</f>
        <v>101.366645382935</v>
      </c>
      <c r="J25" s="41"/>
      <c r="K25" s="41">
        <f>COPY!G18</f>
        <v>100.086056758685</v>
      </c>
      <c r="L25" s="41"/>
      <c r="M25" s="42">
        <f>COPY!H18</f>
        <v>100.283349684635</v>
      </c>
      <c r="N25" s="53"/>
      <c r="O25" s="43"/>
    </row>
    <row r="26" spans="1:15" ht="16.5">
      <c r="A26" s="15" t="s">
        <v>30</v>
      </c>
      <c r="B26" s="11" t="s">
        <v>50</v>
      </c>
      <c r="C26" s="42">
        <f>COPY!C19</f>
        <v>463.780423915479</v>
      </c>
      <c r="D26" s="43"/>
      <c r="E26" s="42">
        <f>COPY!D19</f>
        <v>144.335425584664</v>
      </c>
      <c r="F26" s="43"/>
      <c r="G26" s="41">
        <f>COPY!E19</f>
        <v>399.6073200286</v>
      </c>
      <c r="H26" s="41"/>
      <c r="I26" s="41">
        <f>COPY!F19</f>
        <v>86.1630416943656</v>
      </c>
      <c r="J26" s="41"/>
      <c r="K26" s="41">
        <f>COPY!G19</f>
        <v>107.196060471474</v>
      </c>
      <c r="L26" s="41"/>
      <c r="M26" s="42">
        <f>COPY!H19</f>
        <v>119.855976550577</v>
      </c>
      <c r="N26" s="53"/>
      <c r="O26" s="43"/>
    </row>
    <row r="27" spans="1:15" ht="16.5">
      <c r="A27" s="15" t="s">
        <v>31</v>
      </c>
      <c r="B27" s="11" t="s">
        <v>51</v>
      </c>
      <c r="C27" s="42">
        <f>COPY!C20</f>
        <v>81.367065810567</v>
      </c>
      <c r="D27" s="43"/>
      <c r="E27" s="42">
        <f>COPY!D20</f>
        <v>71.146178725513</v>
      </c>
      <c r="F27" s="43"/>
      <c r="G27" s="41">
        <f>COPY!E20</f>
        <v>85.750148872168</v>
      </c>
      <c r="H27" s="41"/>
      <c r="I27" s="41">
        <f>COPY!F20</f>
        <v>105.386802409473</v>
      </c>
      <c r="J27" s="41"/>
      <c r="K27" s="41">
        <f>COPY!G20</f>
        <v>79.7357411179728</v>
      </c>
      <c r="L27" s="41"/>
      <c r="M27" s="42">
        <f>COPY!H20</f>
        <v>93.659045296281</v>
      </c>
      <c r="N27" s="53"/>
      <c r="O27" s="43"/>
    </row>
    <row r="28" spans="1:15" ht="16.5">
      <c r="A28" s="15" t="s">
        <v>68</v>
      </c>
      <c r="B28" s="11" t="s">
        <v>69</v>
      </c>
      <c r="C28" s="42">
        <f>COPY!C21</f>
        <v>0</v>
      </c>
      <c r="D28" s="43"/>
      <c r="E28" s="42">
        <f>COPY!D21</f>
        <v>101.095872853115</v>
      </c>
      <c r="F28" s="43"/>
      <c r="G28" s="41">
        <f>COPY!E21</f>
        <v>0</v>
      </c>
      <c r="H28" s="41"/>
      <c r="I28" s="41">
        <f>COPY!F21</f>
        <v>100.369783412573</v>
      </c>
      <c r="J28" s="41"/>
      <c r="K28" s="41">
        <f>COPY!G21</f>
        <v>107.221055958105</v>
      </c>
      <c r="L28" s="41"/>
      <c r="M28" s="42">
        <f>COPY!H21</f>
        <v>103.181224723752</v>
      </c>
      <c r="N28" s="53"/>
      <c r="O28" s="43"/>
    </row>
    <row r="29" spans="1:15" ht="16.5">
      <c r="A29" s="12" t="s">
        <v>3</v>
      </c>
      <c r="B29" s="13" t="s">
        <v>9</v>
      </c>
      <c r="C29" s="49">
        <f>COPY!C22</f>
        <v>213.235524468888</v>
      </c>
      <c r="D29" s="49"/>
      <c r="E29" s="49">
        <f>COPY!D22</f>
        <v>93.6485493023052</v>
      </c>
      <c r="F29" s="49"/>
      <c r="G29" s="49">
        <f>COPY!E22</f>
        <v>221.718383457937</v>
      </c>
      <c r="H29" s="49"/>
      <c r="I29" s="49">
        <f>COPY!F22</f>
        <v>103.978164056003</v>
      </c>
      <c r="J29" s="49"/>
      <c r="K29" s="49">
        <f>COPY!G22</f>
        <v>91.1744015817439</v>
      </c>
      <c r="L29" s="49"/>
      <c r="M29" s="50">
        <f>COPY!H22</f>
        <v>99.7500688594957</v>
      </c>
      <c r="N29" s="51"/>
      <c r="O29" s="52"/>
    </row>
    <row r="30" spans="1:15" ht="16.5">
      <c r="A30" s="15" t="s">
        <v>32</v>
      </c>
      <c r="B30" s="11" t="s">
        <v>52</v>
      </c>
      <c r="C30" s="41">
        <f>COPY!C23</f>
        <v>213.235524468888</v>
      </c>
      <c r="D30" s="41"/>
      <c r="E30" s="41">
        <f>COPY!D23</f>
        <v>93.6485493023051</v>
      </c>
      <c r="F30" s="41"/>
      <c r="G30" s="41">
        <f>COPY!E23</f>
        <v>221.718383457937</v>
      </c>
      <c r="H30" s="41"/>
      <c r="I30" s="41">
        <f>COPY!F23</f>
        <v>103.978164056003</v>
      </c>
      <c r="J30" s="41"/>
      <c r="K30" s="41">
        <f>COPY!G23</f>
        <v>91.1744015817439</v>
      </c>
      <c r="L30" s="41"/>
      <c r="M30" s="42">
        <f>COPY!H23</f>
        <v>99.7500688594957</v>
      </c>
      <c r="N30" s="53"/>
      <c r="O30" s="43"/>
    </row>
    <row r="31" spans="1:15" s="14" customFormat="1" ht="16.5">
      <c r="A31" s="12" t="s">
        <v>4</v>
      </c>
      <c r="B31" s="13" t="s">
        <v>10</v>
      </c>
      <c r="C31" s="50">
        <f>COPY!C24</f>
        <v>133.759139662579</v>
      </c>
      <c r="D31" s="52"/>
      <c r="E31" s="50">
        <f>COPY!D24</f>
        <v>110.053838951311</v>
      </c>
      <c r="F31" s="52"/>
      <c r="G31" s="49">
        <f>COPY!E24</f>
        <v>134.25702011437</v>
      </c>
      <c r="H31" s="49"/>
      <c r="I31" s="49">
        <f>COPY!F24</f>
        <v>100.372221631394</v>
      </c>
      <c r="J31" s="49"/>
      <c r="K31" s="49">
        <f>COPY!G24</f>
        <v>110.334346504559</v>
      </c>
      <c r="L31" s="49"/>
      <c r="M31" s="50">
        <f>COPY!H24</f>
        <v>102.576771275946</v>
      </c>
      <c r="N31" s="51"/>
      <c r="O31" s="52"/>
    </row>
    <row r="32" spans="1:15" ht="16.5">
      <c r="A32" s="15" t="s">
        <v>33</v>
      </c>
      <c r="B32" s="11" t="s">
        <v>53</v>
      </c>
      <c r="C32" s="42">
        <f>COPY!C25</f>
        <v>133.759139662579</v>
      </c>
      <c r="D32" s="43"/>
      <c r="E32" s="42">
        <f>COPY!D25</f>
        <v>110.053838951311</v>
      </c>
      <c r="F32" s="43"/>
      <c r="G32" s="41">
        <f>COPY!E25</f>
        <v>134.25702011437</v>
      </c>
      <c r="H32" s="41"/>
      <c r="I32" s="41">
        <f>COPY!F25</f>
        <v>100.372221631394</v>
      </c>
      <c r="J32" s="41"/>
      <c r="K32" s="41">
        <f>COPY!G25</f>
        <v>110.334346504559</v>
      </c>
      <c r="L32" s="41"/>
      <c r="M32" s="42">
        <f>COPY!H25</f>
        <v>102.576771275946</v>
      </c>
      <c r="N32" s="53"/>
      <c r="O32" s="43"/>
    </row>
    <row r="33" spans="8:17" ht="18.75" customHeight="1">
      <c r="H33" s="56" t="s">
        <v>63</v>
      </c>
      <c r="I33" s="56"/>
      <c r="J33" s="56"/>
      <c r="K33" s="56"/>
      <c r="L33" s="56"/>
      <c r="M33" s="22">
        <f>C4</f>
        <v>6</v>
      </c>
      <c r="N33" s="55" t="str">
        <f>D4</f>
        <v>năm 2016</v>
      </c>
      <c r="O33" s="55"/>
      <c r="P33" s="54"/>
      <c r="Q33" s="54"/>
    </row>
    <row r="34" spans="8:15" ht="16.5">
      <c r="H34" s="45" t="s">
        <v>13</v>
      </c>
      <c r="I34" s="45"/>
      <c r="J34" s="45"/>
      <c r="K34" s="45"/>
      <c r="L34" s="45"/>
      <c r="M34" s="45"/>
      <c r="N34" s="45"/>
      <c r="O34" s="45"/>
    </row>
    <row r="35" spans="1:15" ht="21" customHeight="1">
      <c r="A35" s="6" t="s">
        <v>54</v>
      </c>
      <c r="B35" s="48" t="s">
        <v>96</v>
      </c>
      <c r="C35" s="48"/>
      <c r="D35" s="48"/>
      <c r="E35" s="48"/>
      <c r="F35" s="48"/>
      <c r="G35" s="48"/>
      <c r="H35" s="46" t="s">
        <v>14</v>
      </c>
      <c r="I35" s="46"/>
      <c r="J35" s="46"/>
      <c r="K35" s="46"/>
      <c r="L35" s="46"/>
      <c r="M35" s="46"/>
      <c r="N35" s="46"/>
      <c r="O35" s="46"/>
    </row>
    <row r="36" spans="11:15" ht="16.5">
      <c r="K36" s="45"/>
      <c r="L36" s="45"/>
      <c r="M36" s="45"/>
      <c r="N36" s="45"/>
      <c r="O36" s="45"/>
    </row>
    <row r="38" spans="11:15" ht="16.5">
      <c r="K38" s="45"/>
      <c r="L38" s="45"/>
      <c r="M38" s="45"/>
      <c r="N38" s="45"/>
      <c r="O38" s="45"/>
    </row>
    <row r="40" spans="1:16" s="2" customFormat="1" ht="18.75" customHeight="1">
      <c r="A40" s="1" t="s">
        <v>58</v>
      </c>
      <c r="B40" s="47" t="s">
        <v>66</v>
      </c>
      <c r="C40" s="47"/>
      <c r="D40" s="47"/>
      <c r="E40" s="47"/>
      <c r="F40" s="47"/>
      <c r="G40" s="47"/>
      <c r="H40" s="44" t="s">
        <v>15</v>
      </c>
      <c r="I40" s="44"/>
      <c r="J40" s="44"/>
      <c r="K40" s="44"/>
      <c r="L40" s="44"/>
      <c r="M40" s="44"/>
      <c r="N40" s="44"/>
      <c r="O40" s="44"/>
      <c r="P40" s="3"/>
    </row>
  </sheetData>
  <sheetProtection/>
  <mergeCells count="177">
    <mergeCell ref="W7:Y9"/>
    <mergeCell ref="G15:H15"/>
    <mergeCell ref="G16:H16"/>
    <mergeCell ref="G17:H17"/>
    <mergeCell ref="G10:H10"/>
    <mergeCell ref="G12:H12"/>
    <mergeCell ref="I10:J10"/>
    <mergeCell ref="I16:J16"/>
    <mergeCell ref="I17:J17"/>
    <mergeCell ref="K7:L7"/>
    <mergeCell ref="K4:O4"/>
    <mergeCell ref="I8:J8"/>
    <mergeCell ref="K8:L8"/>
    <mergeCell ref="M9:O9"/>
    <mergeCell ref="M5:O5"/>
    <mergeCell ref="I7:J7"/>
    <mergeCell ref="M6:O8"/>
    <mergeCell ref="I9:J9"/>
    <mergeCell ref="K9:L9"/>
    <mergeCell ref="K1:O1"/>
    <mergeCell ref="K3:O3"/>
    <mergeCell ref="A3:J3"/>
    <mergeCell ref="C11:D11"/>
    <mergeCell ref="A6:A8"/>
    <mergeCell ref="C8:D8"/>
    <mergeCell ref="C7:D7"/>
    <mergeCell ref="B6:B7"/>
    <mergeCell ref="C9:D9"/>
    <mergeCell ref="K2:O2"/>
    <mergeCell ref="G32:H32"/>
    <mergeCell ref="G31:H31"/>
    <mergeCell ref="E30:F30"/>
    <mergeCell ref="E13:F13"/>
    <mergeCell ref="G13:H13"/>
    <mergeCell ref="G18:H18"/>
    <mergeCell ref="E14:F14"/>
    <mergeCell ref="E24:F24"/>
    <mergeCell ref="E26:F26"/>
    <mergeCell ref="E27:F27"/>
    <mergeCell ref="C13:D13"/>
    <mergeCell ref="E15:F15"/>
    <mergeCell ref="E32:F32"/>
    <mergeCell ref="E31:F31"/>
    <mergeCell ref="C16:D16"/>
    <mergeCell ref="C17:D17"/>
    <mergeCell ref="C14:D14"/>
    <mergeCell ref="C18:D18"/>
    <mergeCell ref="C15:D15"/>
    <mergeCell ref="C19:D19"/>
    <mergeCell ref="I15:J15"/>
    <mergeCell ref="I11:J11"/>
    <mergeCell ref="G11:H11"/>
    <mergeCell ref="I14:J14"/>
    <mergeCell ref="G14:H14"/>
    <mergeCell ref="C20:D20"/>
    <mergeCell ref="E20:F20"/>
    <mergeCell ref="E19:F19"/>
    <mergeCell ref="E18:F18"/>
    <mergeCell ref="I18:J18"/>
    <mergeCell ref="C21:D21"/>
    <mergeCell ref="C32:D32"/>
    <mergeCell ref="C22:D22"/>
    <mergeCell ref="C23:D23"/>
    <mergeCell ref="C24:D24"/>
    <mergeCell ref="C26:D26"/>
    <mergeCell ref="C27:D27"/>
    <mergeCell ref="C29:D29"/>
    <mergeCell ref="C25:D25"/>
    <mergeCell ref="G27:H27"/>
    <mergeCell ref="G29:H29"/>
    <mergeCell ref="C31:D31"/>
    <mergeCell ref="C30:D30"/>
    <mergeCell ref="G30:H30"/>
    <mergeCell ref="E29:F29"/>
    <mergeCell ref="C28:D28"/>
    <mergeCell ref="E28:F28"/>
    <mergeCell ref="G28:H28"/>
    <mergeCell ref="I20:J20"/>
    <mergeCell ref="I21:J21"/>
    <mergeCell ref="I31:J31"/>
    <mergeCell ref="I30:J30"/>
    <mergeCell ref="I22:J22"/>
    <mergeCell ref="I23:J23"/>
    <mergeCell ref="I24:J24"/>
    <mergeCell ref="I26:J26"/>
    <mergeCell ref="I27:J27"/>
    <mergeCell ref="I29:J29"/>
    <mergeCell ref="K32:L32"/>
    <mergeCell ref="I32:J32"/>
    <mergeCell ref="K26:L26"/>
    <mergeCell ref="K29:L29"/>
    <mergeCell ref="K30:L30"/>
    <mergeCell ref="I28:J28"/>
    <mergeCell ref="K28:L28"/>
    <mergeCell ref="K31:L31"/>
    <mergeCell ref="E7:F7"/>
    <mergeCell ref="E9:F9"/>
    <mergeCell ref="E8:F8"/>
    <mergeCell ref="G7:H7"/>
    <mergeCell ref="G8:H8"/>
    <mergeCell ref="G9:H9"/>
    <mergeCell ref="K12:L12"/>
    <mergeCell ref="M13:O13"/>
    <mergeCell ref="I13:J13"/>
    <mergeCell ref="K13:L13"/>
    <mergeCell ref="C10:D10"/>
    <mergeCell ref="E10:F10"/>
    <mergeCell ref="I12:J12"/>
    <mergeCell ref="C12:D12"/>
    <mergeCell ref="E11:F11"/>
    <mergeCell ref="E12:F12"/>
    <mergeCell ref="M32:O32"/>
    <mergeCell ref="K15:L15"/>
    <mergeCell ref="K14:L14"/>
    <mergeCell ref="M14:O14"/>
    <mergeCell ref="K17:L17"/>
    <mergeCell ref="K18:L18"/>
    <mergeCell ref="K19:L19"/>
    <mergeCell ref="K16:L16"/>
    <mergeCell ref="K27:L27"/>
    <mergeCell ref="K24:L24"/>
    <mergeCell ref="M27:O27"/>
    <mergeCell ref="M29:O29"/>
    <mergeCell ref="M30:O30"/>
    <mergeCell ref="M31:O31"/>
    <mergeCell ref="M28:O28"/>
    <mergeCell ref="M22:O22"/>
    <mergeCell ref="M23:O23"/>
    <mergeCell ref="M24:O24"/>
    <mergeCell ref="M26:O26"/>
    <mergeCell ref="M25:O25"/>
    <mergeCell ref="M17:O17"/>
    <mergeCell ref="M20:O20"/>
    <mergeCell ref="M21:O21"/>
    <mergeCell ref="M18:O18"/>
    <mergeCell ref="M19:O19"/>
    <mergeCell ref="D4:E4"/>
    <mergeCell ref="G6:H6"/>
    <mergeCell ref="J6:L6"/>
    <mergeCell ref="M16:O16"/>
    <mergeCell ref="M15:O15"/>
    <mergeCell ref="K10:L10"/>
    <mergeCell ref="M10:O10"/>
    <mergeCell ref="K11:L11"/>
    <mergeCell ref="M11:O11"/>
    <mergeCell ref="M12:O12"/>
    <mergeCell ref="P33:Q33"/>
    <mergeCell ref="N33:O33"/>
    <mergeCell ref="H33:L33"/>
    <mergeCell ref="G20:H20"/>
    <mergeCell ref="G21:H21"/>
    <mergeCell ref="H40:O40"/>
    <mergeCell ref="H34:O34"/>
    <mergeCell ref="H35:O35"/>
    <mergeCell ref="K36:O36"/>
    <mergeCell ref="K38:O38"/>
    <mergeCell ref="B40:G40"/>
    <mergeCell ref="B35:G35"/>
    <mergeCell ref="G23:H23"/>
    <mergeCell ref="G24:H24"/>
    <mergeCell ref="G26:H26"/>
    <mergeCell ref="E16:F16"/>
    <mergeCell ref="E17:F17"/>
    <mergeCell ref="G19:H19"/>
    <mergeCell ref="E21:F21"/>
    <mergeCell ref="E22:F22"/>
    <mergeCell ref="E23:F23"/>
    <mergeCell ref="K20:L20"/>
    <mergeCell ref="K21:L21"/>
    <mergeCell ref="K22:L22"/>
    <mergeCell ref="K23:L23"/>
    <mergeCell ref="I19:J19"/>
    <mergeCell ref="E25:F25"/>
    <mergeCell ref="G25:H25"/>
    <mergeCell ref="I25:J25"/>
    <mergeCell ref="K25:L25"/>
    <mergeCell ref="G22:H22"/>
  </mergeCells>
  <printOptions/>
  <pageMargins left="0.44" right="0" top="0.3" bottom="0" header="0.25" footer="0.2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B40"/>
  <sheetViews>
    <sheetView tabSelected="1" zoomScalePageLayoutView="0" workbookViewId="0" topLeftCell="A1">
      <selection activeCell="A13" sqref="A13"/>
    </sheetView>
  </sheetViews>
  <sheetFormatPr defaultColWidth="4.6640625" defaultRowHeight="18.75"/>
  <cols>
    <col min="1" max="1" width="52.21484375" style="6" customWidth="1"/>
    <col min="2" max="2" width="5.3359375" style="5" customWidth="1"/>
    <col min="3" max="3" width="4.6640625" style="6" customWidth="1"/>
    <col min="4" max="4" width="9.6640625" style="6" customWidth="1"/>
    <col min="5" max="5" width="2.99609375" style="6" customWidth="1"/>
    <col min="6" max="6" width="8.88671875" style="6" customWidth="1"/>
    <col min="7" max="7" width="5.77734375" style="6" customWidth="1"/>
    <col min="8" max="8" width="5.4453125" style="6" customWidth="1"/>
    <col min="9" max="9" width="4.6640625" style="6" customWidth="1"/>
    <col min="10" max="10" width="4.99609375" style="6" customWidth="1"/>
    <col min="11" max="11" width="2.99609375" style="6" bestFit="1" customWidth="1"/>
    <col min="12" max="12" width="6.99609375" style="6" customWidth="1"/>
    <col min="13" max="13" width="4.10546875" style="6" bestFit="1" customWidth="1"/>
    <col min="14" max="14" width="4.99609375" style="6" bestFit="1" customWidth="1"/>
    <col min="15" max="15" width="6.4453125" style="6" customWidth="1"/>
    <col min="16" max="16" width="8.5546875" style="7" bestFit="1" customWidth="1"/>
    <col min="17" max="26" width="4.6640625" style="7" customWidth="1"/>
    <col min="27" max="27" width="6.5546875" style="7" bestFit="1" customWidth="1"/>
    <col min="28" max="16384" width="4.6640625" style="7" customWidth="1"/>
  </cols>
  <sheetData>
    <row r="1" spans="1:15" ht="16.5">
      <c r="A1" s="4" t="s">
        <v>17</v>
      </c>
      <c r="K1" s="71" t="s">
        <v>16</v>
      </c>
      <c r="L1" s="71"/>
      <c r="M1" s="71"/>
      <c r="N1" s="71"/>
      <c r="O1" s="71"/>
    </row>
    <row r="2" spans="11:15" ht="16.5">
      <c r="K2" s="57" t="s">
        <v>12</v>
      </c>
      <c r="L2" s="57"/>
      <c r="M2" s="57"/>
      <c r="N2" s="57"/>
      <c r="O2" s="57"/>
    </row>
    <row r="3" spans="1:15" ht="16.5">
      <c r="A3" s="46" t="s">
        <v>62</v>
      </c>
      <c r="B3" s="46"/>
      <c r="C3" s="46"/>
      <c r="D3" s="46"/>
      <c r="E3" s="46"/>
      <c r="F3" s="46"/>
      <c r="G3" s="46"/>
      <c r="H3" s="46"/>
      <c r="I3" s="46"/>
      <c r="J3" s="46"/>
      <c r="K3" s="71" t="s">
        <v>11</v>
      </c>
      <c r="L3" s="71"/>
      <c r="M3" s="71"/>
      <c r="N3" s="71"/>
      <c r="O3" s="71"/>
    </row>
    <row r="4" spans="2:15" ht="18.75" customHeight="1">
      <c r="B4" s="16" t="s">
        <v>61</v>
      </c>
      <c r="C4" s="6">
        <f ca="1">MONTH(NOW())</f>
        <v>6</v>
      </c>
      <c r="D4" s="57" t="s">
        <v>91</v>
      </c>
      <c r="E4" s="57"/>
      <c r="K4" s="57" t="s">
        <v>59</v>
      </c>
      <c r="L4" s="57"/>
      <c r="M4" s="57"/>
      <c r="N4" s="57"/>
      <c r="O4" s="57"/>
    </row>
    <row r="5" spans="1:15" ht="17.25">
      <c r="A5" s="8" t="s">
        <v>36</v>
      </c>
      <c r="M5" s="78" t="s">
        <v>57</v>
      </c>
      <c r="N5" s="79"/>
      <c r="O5" s="79"/>
    </row>
    <row r="6" spans="1:15" ht="15" customHeight="1">
      <c r="A6" s="72" t="s">
        <v>35</v>
      </c>
      <c r="B6" s="75" t="s">
        <v>5</v>
      </c>
      <c r="C6" s="19" t="s">
        <v>64</v>
      </c>
      <c r="D6" s="20"/>
      <c r="E6" s="17">
        <f ca="1">MONTH(NOW())-MONTH(1)</f>
        <v>5</v>
      </c>
      <c r="F6" s="21" t="s">
        <v>91</v>
      </c>
      <c r="G6" s="58" t="s">
        <v>65</v>
      </c>
      <c r="H6" s="59"/>
      <c r="I6" s="18">
        <f>C4</f>
        <v>6</v>
      </c>
      <c r="J6" s="60" t="s">
        <v>92</v>
      </c>
      <c r="K6" s="60"/>
      <c r="L6" s="61"/>
      <c r="M6" s="80" t="str">
        <f>W7</f>
        <v>Chỉ số cộng dồn
 từ đầu năm đến 
cuối tháng 6/2016 so với tháng 6/2015</v>
      </c>
      <c r="N6" s="81"/>
      <c r="O6" s="82"/>
    </row>
    <row r="7" spans="1:27" ht="15" customHeight="1">
      <c r="A7" s="72"/>
      <c r="B7" s="76"/>
      <c r="C7" s="68" t="s">
        <v>55</v>
      </c>
      <c r="D7" s="63"/>
      <c r="E7" s="62" t="s">
        <v>34</v>
      </c>
      <c r="F7" s="63"/>
      <c r="G7" s="68" t="s">
        <v>55</v>
      </c>
      <c r="H7" s="63"/>
      <c r="I7" s="62" t="s">
        <v>34</v>
      </c>
      <c r="J7" s="63"/>
      <c r="K7" s="62" t="s">
        <v>34</v>
      </c>
      <c r="L7" s="63"/>
      <c r="M7" s="83"/>
      <c r="N7" s="84"/>
      <c r="O7" s="85"/>
      <c r="W7" s="88" t="str">
        <f>"Chỉ số cộng dồn
 từ đầu năm đến 
cuối tháng "&amp;AA8&amp;" so với tháng "&amp;AA9</f>
        <v>Chỉ số cộng dồn
 từ đầu năm đến 
cuối tháng 6/2016 so với tháng 6/2015</v>
      </c>
      <c r="X7" s="89"/>
      <c r="Y7" s="90"/>
      <c r="Z7" s="24"/>
      <c r="AA7" s="24"/>
    </row>
    <row r="8" spans="1:28" ht="54" customHeight="1">
      <c r="A8" s="72"/>
      <c r="B8" s="9"/>
      <c r="C8" s="73" t="s">
        <v>56</v>
      </c>
      <c r="D8" s="74"/>
      <c r="E8" s="66" t="str">
        <f ca="1">MONTH(NOW())-1&amp;"/"&amp;YEAR(NOW())-1</f>
        <v>5/2015</v>
      </c>
      <c r="F8" s="67"/>
      <c r="G8" s="69" t="s">
        <v>56</v>
      </c>
      <c r="H8" s="70"/>
      <c r="I8" s="66" t="str">
        <f ca="1">MONTH(NOW())-1&amp;"/"&amp;YEAR(NOW())</f>
        <v>5/2016</v>
      </c>
      <c r="J8" s="67"/>
      <c r="K8" s="66" t="str">
        <f ca="1">MONTH(NOW())&amp;"/"&amp;YEAR(NOW())-1</f>
        <v>6/2015</v>
      </c>
      <c r="L8" s="67"/>
      <c r="M8" s="69"/>
      <c r="N8" s="86"/>
      <c r="O8" s="87"/>
      <c r="W8" s="91"/>
      <c r="X8" s="92"/>
      <c r="Y8" s="93"/>
      <c r="Z8" s="24"/>
      <c r="AA8" s="25" t="str">
        <f ca="1">MONTH(NOW())&amp;"/"&amp;YEAR(NOW())</f>
        <v>6/2016</v>
      </c>
      <c r="AB8" s="23"/>
    </row>
    <row r="9" spans="1:28" ht="18.75">
      <c r="A9" s="10" t="s">
        <v>0</v>
      </c>
      <c r="B9" s="11" t="s">
        <v>6</v>
      </c>
      <c r="C9" s="64">
        <v>1</v>
      </c>
      <c r="D9" s="65"/>
      <c r="E9" s="64">
        <v>2</v>
      </c>
      <c r="F9" s="65"/>
      <c r="G9" s="64">
        <v>3</v>
      </c>
      <c r="H9" s="65"/>
      <c r="I9" s="64">
        <v>4</v>
      </c>
      <c r="J9" s="65"/>
      <c r="K9" s="64">
        <v>5</v>
      </c>
      <c r="L9" s="77"/>
      <c r="M9" s="64">
        <v>6</v>
      </c>
      <c r="N9" s="77"/>
      <c r="O9" s="65"/>
      <c r="W9" s="94"/>
      <c r="X9" s="95"/>
      <c r="Y9" s="96"/>
      <c r="Z9" s="24"/>
      <c r="AA9" s="25" t="str">
        <f ca="1">MONTH(NOW())&amp;"/"&amp;YEAR(NOW())-1</f>
        <v>6/2015</v>
      </c>
      <c r="AB9" s="23"/>
    </row>
    <row r="10" spans="1:16" ht="16.5">
      <c r="A10" s="12" t="s">
        <v>37</v>
      </c>
      <c r="B10" s="11"/>
      <c r="C10" s="50">
        <f>COPY!C2</f>
        <v>267.389808976423</v>
      </c>
      <c r="D10" s="52"/>
      <c r="E10" s="49">
        <f>COPY!D2</f>
        <v>104.223047490269</v>
      </c>
      <c r="F10" s="49"/>
      <c r="G10" s="50">
        <f>COPY!E2</f>
        <v>276.25328161174</v>
      </c>
      <c r="H10" s="52"/>
      <c r="I10" s="49">
        <f>COPY!F2</f>
        <v>103.16749166441</v>
      </c>
      <c r="J10" s="49"/>
      <c r="K10" s="49">
        <f>COPY!G2</f>
        <v>106.4720092718</v>
      </c>
      <c r="L10" s="49"/>
      <c r="M10" s="49">
        <f>COPY!H2</f>
        <v>108.172346009479</v>
      </c>
      <c r="N10" s="49"/>
      <c r="O10" s="49"/>
      <c r="P10" s="26"/>
    </row>
    <row r="11" spans="1:15" s="14" customFormat="1" ht="16.5">
      <c r="A11" s="12" t="s">
        <v>1</v>
      </c>
      <c r="B11" s="13" t="s">
        <v>7</v>
      </c>
      <c r="C11" s="50">
        <f>C12</f>
        <v>48.9303547199531</v>
      </c>
      <c r="D11" s="52"/>
      <c r="E11" s="49">
        <f>E12</f>
        <v>123.496305147037</v>
      </c>
      <c r="F11" s="49"/>
      <c r="G11" s="50">
        <f>G12</f>
        <v>45.8820996701481</v>
      </c>
      <c r="H11" s="52"/>
      <c r="I11" s="49">
        <f>I12</f>
        <v>93.7702167350895</v>
      </c>
      <c r="J11" s="49"/>
      <c r="K11" s="49">
        <f>K12</f>
        <v>107.331912446487</v>
      </c>
      <c r="L11" s="49"/>
      <c r="M11" s="49">
        <f>M12</f>
        <v>113.822952683842</v>
      </c>
      <c r="N11" s="49"/>
      <c r="O11" s="49"/>
    </row>
    <row r="12" spans="1:15" ht="16.5">
      <c r="A12" s="15" t="s">
        <v>18</v>
      </c>
      <c r="B12" s="11" t="s">
        <v>38</v>
      </c>
      <c r="C12" s="42">
        <f>COPY!C5</f>
        <v>48.9303547199531</v>
      </c>
      <c r="D12" s="43"/>
      <c r="E12" s="41">
        <f>COPY!D5</f>
        <v>123.496305147037</v>
      </c>
      <c r="F12" s="41"/>
      <c r="G12" s="41">
        <f>COPY!E5</f>
        <v>45.8820996701481</v>
      </c>
      <c r="H12" s="41"/>
      <c r="I12" s="41">
        <f>COPY!F5</f>
        <v>93.7702167350895</v>
      </c>
      <c r="J12" s="41"/>
      <c r="K12" s="41">
        <f>COPY!G5</f>
        <v>107.331912446487</v>
      </c>
      <c r="L12" s="41"/>
      <c r="M12" s="41">
        <f>COPY!H5</f>
        <v>113.822952683842</v>
      </c>
      <c r="N12" s="41"/>
      <c r="O12" s="41"/>
    </row>
    <row r="13" spans="1:15" ht="16.5">
      <c r="A13" s="12" t="s">
        <v>2</v>
      </c>
      <c r="B13" s="13" t="s">
        <v>8</v>
      </c>
      <c r="C13" s="50">
        <f>COPY!C6</f>
        <v>272.493287427843</v>
      </c>
      <c r="D13" s="52"/>
      <c r="E13" s="49">
        <f>COPY!D6</f>
        <v>103.928802169898</v>
      </c>
      <c r="F13" s="49"/>
      <c r="G13" s="49">
        <f>COPY!E6</f>
        <v>281.61709577731</v>
      </c>
      <c r="H13" s="49"/>
      <c r="I13" s="49">
        <f>COPY!F6</f>
        <v>103.348269029153</v>
      </c>
      <c r="J13" s="49"/>
      <c r="K13" s="49">
        <f>COPY!G6</f>
        <v>106.572601323927</v>
      </c>
      <c r="L13" s="49"/>
      <c r="M13" s="49">
        <f>COPY!H6</f>
        <v>108.160839274476</v>
      </c>
      <c r="N13" s="49"/>
      <c r="O13" s="49"/>
    </row>
    <row r="14" spans="1:15" s="14" customFormat="1" ht="16.5">
      <c r="A14" s="15" t="s">
        <v>19</v>
      </c>
      <c r="B14" s="11" t="s">
        <v>39</v>
      </c>
      <c r="C14" s="42">
        <f>COPY!C7</f>
        <v>149.614476325389</v>
      </c>
      <c r="D14" s="43"/>
      <c r="E14" s="42">
        <f>COPY!D7</f>
        <v>100.653511609739</v>
      </c>
      <c r="F14" s="43"/>
      <c r="G14" s="42">
        <f>COPY!E7</f>
        <v>160.360811326399</v>
      </c>
      <c r="H14" s="43"/>
      <c r="I14" s="42">
        <f>COPY!F7</f>
        <v>107.182683965446</v>
      </c>
      <c r="J14" s="43"/>
      <c r="K14" s="42">
        <f>COPY!G7</f>
        <v>109.372004975537</v>
      </c>
      <c r="L14" s="43"/>
      <c r="M14" s="41">
        <f>COPY!H7</f>
        <v>105.939986531417</v>
      </c>
      <c r="N14" s="41"/>
      <c r="O14" s="41"/>
    </row>
    <row r="15" spans="1:15" ht="16.5">
      <c r="A15" s="15" t="s">
        <v>20</v>
      </c>
      <c r="B15" s="11" t="s">
        <v>40</v>
      </c>
      <c r="C15" s="42">
        <f>COPY!C8</f>
        <v>125.599486771521</v>
      </c>
      <c r="D15" s="43"/>
      <c r="E15" s="42">
        <f>COPY!D8</f>
        <v>119.186732582338</v>
      </c>
      <c r="F15" s="43"/>
      <c r="G15" s="42">
        <f>COPY!E8</f>
        <v>127.4861255822</v>
      </c>
      <c r="H15" s="43"/>
      <c r="I15" s="42">
        <f>COPY!F8</f>
        <v>101.502107101847</v>
      </c>
      <c r="J15" s="43"/>
      <c r="K15" s="42">
        <f>COPY!G8</f>
        <v>98.7314430485897</v>
      </c>
      <c r="L15" s="43"/>
      <c r="M15" s="41">
        <f>COPY!H8</f>
        <v>108.971397040039</v>
      </c>
      <c r="N15" s="41"/>
      <c r="O15" s="41"/>
    </row>
    <row r="16" spans="1:15" ht="16.5">
      <c r="A16" s="15" t="s">
        <v>21</v>
      </c>
      <c r="B16" s="11" t="s">
        <v>41</v>
      </c>
      <c r="C16" s="42">
        <f>COPY!C9</f>
        <v>40.6749826227428</v>
      </c>
      <c r="D16" s="43"/>
      <c r="E16" s="42">
        <f>COPY!D9</f>
        <v>82.4368685520282</v>
      </c>
      <c r="F16" s="43"/>
      <c r="G16" s="42">
        <f>COPY!E9</f>
        <v>42.9404242862542</v>
      </c>
      <c r="H16" s="43"/>
      <c r="I16" s="42">
        <f>COPY!F9</f>
        <v>105.569619253494</v>
      </c>
      <c r="J16" s="43"/>
      <c r="K16" s="42">
        <f>COPY!G9</f>
        <v>106.302555891708</v>
      </c>
      <c r="L16" s="43"/>
      <c r="M16" s="41">
        <f>COPY!H9</f>
        <v>101.221097030897</v>
      </c>
      <c r="N16" s="41"/>
      <c r="O16" s="41"/>
    </row>
    <row r="17" spans="1:15" ht="16.5">
      <c r="A17" s="15" t="s">
        <v>22</v>
      </c>
      <c r="B17" s="11" t="s">
        <v>42</v>
      </c>
      <c r="C17" s="42">
        <f>COPY!C10</f>
        <v>198.098425479798</v>
      </c>
      <c r="D17" s="43"/>
      <c r="E17" s="42">
        <f>COPY!D10</f>
        <v>106.714926562529</v>
      </c>
      <c r="F17" s="43"/>
      <c r="G17" s="42">
        <f>COPY!E10</f>
        <v>211.197049914775</v>
      </c>
      <c r="H17" s="43"/>
      <c r="I17" s="42">
        <f>COPY!F10</f>
        <v>106.612179982376</v>
      </c>
      <c r="J17" s="43"/>
      <c r="K17" s="42">
        <f>COPY!G10</f>
        <v>105.728184495003</v>
      </c>
      <c r="L17" s="43"/>
      <c r="M17" s="41">
        <f>COPY!H10</f>
        <v>111.967264874989</v>
      </c>
      <c r="N17" s="41"/>
      <c r="O17" s="41"/>
    </row>
    <row r="18" spans="1:15" ht="16.5">
      <c r="A18" s="15" t="s">
        <v>23</v>
      </c>
      <c r="B18" s="11" t="s">
        <v>43</v>
      </c>
      <c r="C18" s="42">
        <f>COPY!C11</f>
        <v>705.772613803226</v>
      </c>
      <c r="D18" s="43"/>
      <c r="E18" s="42">
        <f>COPY!D11</f>
        <v>101.090139063297</v>
      </c>
      <c r="F18" s="43"/>
      <c r="G18" s="42">
        <f>COPY!E11</f>
        <v>743.499337224972</v>
      </c>
      <c r="H18" s="43"/>
      <c r="I18" s="42">
        <f>COPY!F11</f>
        <v>105.345450175297</v>
      </c>
      <c r="J18" s="43"/>
      <c r="K18" s="42">
        <f>COPY!G11</f>
        <v>107.355133215972</v>
      </c>
      <c r="L18" s="43"/>
      <c r="M18" s="41">
        <f>COPY!H11</f>
        <v>112.757132529837</v>
      </c>
      <c r="N18" s="41"/>
      <c r="O18" s="41"/>
    </row>
    <row r="19" spans="1:15" ht="16.5">
      <c r="A19" s="15" t="s">
        <v>24</v>
      </c>
      <c r="B19" s="11" t="s">
        <v>44</v>
      </c>
      <c r="C19" s="42">
        <f>COPY!C12</f>
        <v>158.427595317369</v>
      </c>
      <c r="D19" s="43"/>
      <c r="E19" s="42">
        <f>COPY!D12</f>
        <v>104.869796145503</v>
      </c>
      <c r="F19" s="43"/>
      <c r="G19" s="42">
        <f>COPY!E12</f>
        <v>160.368427912857</v>
      </c>
      <c r="H19" s="43"/>
      <c r="I19" s="42">
        <f>COPY!F12</f>
        <v>101.225059682059</v>
      </c>
      <c r="J19" s="43"/>
      <c r="K19" s="42">
        <f>COPY!G12</f>
        <v>107.321185298412</v>
      </c>
      <c r="L19" s="43"/>
      <c r="M19" s="41">
        <f>COPY!H12</f>
        <v>106.820527163761</v>
      </c>
      <c r="N19" s="41"/>
      <c r="O19" s="41"/>
    </row>
    <row r="20" spans="1:15" ht="16.5">
      <c r="A20" s="15" t="s">
        <v>25</v>
      </c>
      <c r="B20" s="11" t="s">
        <v>45</v>
      </c>
      <c r="C20" s="42">
        <f>COPY!C13</f>
        <v>184.770681082661</v>
      </c>
      <c r="D20" s="43"/>
      <c r="E20" s="42">
        <f>COPY!D13</f>
        <v>104.044444670368</v>
      </c>
      <c r="F20" s="43"/>
      <c r="G20" s="42">
        <f>COPY!E13</f>
        <v>183.000227150242</v>
      </c>
      <c r="H20" s="43"/>
      <c r="I20" s="42">
        <f>COPY!F13</f>
        <v>99.0418101389005</v>
      </c>
      <c r="J20" s="43"/>
      <c r="K20" s="42">
        <f>COPY!G13</f>
        <v>101.261397287162</v>
      </c>
      <c r="L20" s="43"/>
      <c r="M20" s="41">
        <f>COPY!H13</f>
        <v>108.740879800269</v>
      </c>
      <c r="N20" s="41"/>
      <c r="O20" s="41"/>
    </row>
    <row r="21" spans="1:15" ht="16.5">
      <c r="A21" s="15" t="s">
        <v>26</v>
      </c>
      <c r="B21" s="11" t="s">
        <v>46</v>
      </c>
      <c r="C21" s="42">
        <f>COPY!C14</f>
        <v>94.2020687295167</v>
      </c>
      <c r="D21" s="43"/>
      <c r="E21" s="42">
        <f>COPY!D14</f>
        <v>111.950800838023</v>
      </c>
      <c r="F21" s="43"/>
      <c r="G21" s="42">
        <f>COPY!E14</f>
        <v>96.1457014203869</v>
      </c>
      <c r="H21" s="43"/>
      <c r="I21" s="42">
        <f>COPY!F14</f>
        <v>102.063259031445</v>
      </c>
      <c r="J21" s="43"/>
      <c r="K21" s="42">
        <f>COPY!G14</f>
        <v>108.99254050676</v>
      </c>
      <c r="L21" s="43"/>
      <c r="M21" s="41">
        <f>COPY!H14</f>
        <v>109.311012155035</v>
      </c>
      <c r="N21" s="41"/>
      <c r="O21" s="41"/>
    </row>
    <row r="22" spans="1:15" ht="16.5">
      <c r="A22" s="15" t="s">
        <v>27</v>
      </c>
      <c r="B22" s="11" t="s">
        <v>47</v>
      </c>
      <c r="C22" s="42">
        <f>COPY!C15</f>
        <v>76.8903992011179</v>
      </c>
      <c r="D22" s="43"/>
      <c r="E22" s="42">
        <f>COPY!D15</f>
        <v>103.152177410202</v>
      </c>
      <c r="F22" s="43"/>
      <c r="G22" s="42">
        <f>COPY!E15</f>
        <v>76.1277156016882</v>
      </c>
      <c r="H22" s="43"/>
      <c r="I22" s="42">
        <f>COPY!F15</f>
        <v>99.0080899470494</v>
      </c>
      <c r="J22" s="43"/>
      <c r="K22" s="42">
        <f>COPY!G15</f>
        <v>97.4806036844807</v>
      </c>
      <c r="L22" s="43"/>
      <c r="M22" s="41">
        <f>COPY!H15</f>
        <v>108.048442714926</v>
      </c>
      <c r="N22" s="41"/>
      <c r="O22" s="41"/>
    </row>
    <row r="23" spans="1:15" ht="16.5">
      <c r="A23" s="15" t="s">
        <v>28</v>
      </c>
      <c r="B23" s="11" t="s">
        <v>48</v>
      </c>
      <c r="C23" s="42">
        <f>COPY!C16</f>
        <v>243.133687247012</v>
      </c>
      <c r="D23" s="43"/>
      <c r="E23" s="42">
        <f>COPY!D16</f>
        <v>119.059195380403</v>
      </c>
      <c r="F23" s="43"/>
      <c r="G23" s="42">
        <f>COPY!E16</f>
        <v>254.812767752066</v>
      </c>
      <c r="H23" s="43"/>
      <c r="I23" s="42">
        <f>COPY!F16</f>
        <v>104.803563273068</v>
      </c>
      <c r="J23" s="43"/>
      <c r="K23" s="42">
        <f>COPY!G16</f>
        <v>110.470068899269</v>
      </c>
      <c r="L23" s="43"/>
      <c r="M23" s="41">
        <f>COPY!H16</f>
        <v>103.527980321619</v>
      </c>
      <c r="N23" s="41"/>
      <c r="O23" s="41"/>
    </row>
    <row r="24" spans="1:15" ht="16.5">
      <c r="A24" s="15" t="s">
        <v>29</v>
      </c>
      <c r="B24" s="11" t="s">
        <v>49</v>
      </c>
      <c r="C24" s="42">
        <f>COPY!C17</f>
        <v>199.919229466738</v>
      </c>
      <c r="D24" s="43"/>
      <c r="E24" s="42">
        <f>COPY!D17</f>
        <v>114.575714786706</v>
      </c>
      <c r="F24" s="43"/>
      <c r="G24" s="42">
        <f>COPY!E17</f>
        <v>209.754655127227</v>
      </c>
      <c r="H24" s="43"/>
      <c r="I24" s="42">
        <f>COPY!F17</f>
        <v>104.919699664071</v>
      </c>
      <c r="J24" s="43"/>
      <c r="K24" s="42">
        <f>COPY!G17</f>
        <v>112.317901596385</v>
      </c>
      <c r="L24" s="43"/>
      <c r="M24" s="41">
        <f>COPY!H17</f>
        <v>111.660969369669</v>
      </c>
      <c r="N24" s="41"/>
      <c r="O24" s="41"/>
    </row>
    <row r="25" spans="1:15" ht="16.5">
      <c r="A25" s="15" t="s">
        <v>67</v>
      </c>
      <c r="B25" s="11" t="s">
        <v>70</v>
      </c>
      <c r="C25" s="42">
        <f>COPY!C18</f>
        <v>0</v>
      </c>
      <c r="D25" s="43"/>
      <c r="E25" s="42">
        <f>COPY!D18</f>
        <v>108.629707231656</v>
      </c>
      <c r="F25" s="43"/>
      <c r="G25" s="42">
        <f>COPY!E18</f>
        <v>0</v>
      </c>
      <c r="H25" s="43"/>
      <c r="I25" s="42">
        <f>COPY!F18</f>
        <v>101.366645382935</v>
      </c>
      <c r="J25" s="43"/>
      <c r="K25" s="42">
        <f>COPY!G18</f>
        <v>100.086056758685</v>
      </c>
      <c r="L25" s="43"/>
      <c r="M25" s="41">
        <f>COPY!H18</f>
        <v>100.283349684635</v>
      </c>
      <c r="N25" s="41"/>
      <c r="O25" s="41"/>
    </row>
    <row r="26" spans="1:15" ht="16.5">
      <c r="A26" s="15" t="s">
        <v>30</v>
      </c>
      <c r="B26" s="11" t="s">
        <v>50</v>
      </c>
      <c r="C26" s="42">
        <f>COPY!C19</f>
        <v>463.780423915479</v>
      </c>
      <c r="D26" s="43"/>
      <c r="E26" s="42">
        <f>COPY!D19</f>
        <v>144.335425584664</v>
      </c>
      <c r="F26" s="43"/>
      <c r="G26" s="42">
        <f>COPY!E19</f>
        <v>399.6073200286</v>
      </c>
      <c r="H26" s="43"/>
      <c r="I26" s="42">
        <f>COPY!F19</f>
        <v>86.1630416943656</v>
      </c>
      <c r="J26" s="43"/>
      <c r="K26" s="42">
        <f>COPY!G19</f>
        <v>107.196060471474</v>
      </c>
      <c r="L26" s="43"/>
      <c r="M26" s="41">
        <f>COPY!H19</f>
        <v>119.855976550577</v>
      </c>
      <c r="N26" s="41"/>
      <c r="O26" s="41"/>
    </row>
    <row r="27" spans="1:15" ht="16.5">
      <c r="A27" s="15" t="s">
        <v>31</v>
      </c>
      <c r="B27" s="11" t="s">
        <v>51</v>
      </c>
      <c r="C27" s="42">
        <f>COPY!C20</f>
        <v>81.367065810567</v>
      </c>
      <c r="D27" s="43"/>
      <c r="E27" s="42">
        <f>COPY!D20</f>
        <v>71.146178725513</v>
      </c>
      <c r="F27" s="43"/>
      <c r="G27" s="42">
        <f>COPY!E20</f>
        <v>85.750148872168</v>
      </c>
      <c r="H27" s="43"/>
      <c r="I27" s="42">
        <f>COPY!F20</f>
        <v>105.386802409473</v>
      </c>
      <c r="J27" s="43"/>
      <c r="K27" s="42">
        <f>COPY!G20</f>
        <v>79.7357411179728</v>
      </c>
      <c r="L27" s="43"/>
      <c r="M27" s="41">
        <f>COPY!H20</f>
        <v>93.659045296281</v>
      </c>
      <c r="N27" s="41"/>
      <c r="O27" s="41"/>
    </row>
    <row r="28" spans="1:15" ht="16.5">
      <c r="A28" s="15" t="s">
        <v>68</v>
      </c>
      <c r="B28" s="11" t="s">
        <v>69</v>
      </c>
      <c r="C28" s="42">
        <f>COPY!C21</f>
        <v>0</v>
      </c>
      <c r="D28" s="43"/>
      <c r="E28" s="42">
        <f>COPY!D21</f>
        <v>101.095872853115</v>
      </c>
      <c r="F28" s="43"/>
      <c r="G28" s="42">
        <f>COPY!E21</f>
        <v>0</v>
      </c>
      <c r="H28" s="43"/>
      <c r="I28" s="42">
        <f>COPY!F21</f>
        <v>100.369783412573</v>
      </c>
      <c r="J28" s="43"/>
      <c r="K28" s="42">
        <f>COPY!G21</f>
        <v>107.221055958105</v>
      </c>
      <c r="L28" s="43"/>
      <c r="M28" s="41">
        <f>COPY!H21</f>
        <v>103.181224723752</v>
      </c>
      <c r="N28" s="41"/>
      <c r="O28" s="41"/>
    </row>
    <row r="29" spans="1:15" ht="16.5">
      <c r="A29" s="12" t="s">
        <v>3</v>
      </c>
      <c r="B29" s="13" t="s">
        <v>9</v>
      </c>
      <c r="C29" s="50">
        <f>C30</f>
        <v>213.235524468888</v>
      </c>
      <c r="D29" s="52"/>
      <c r="E29" s="49">
        <f>E30</f>
        <v>93.6485493023051</v>
      </c>
      <c r="F29" s="49"/>
      <c r="G29" s="49">
        <f>G30</f>
        <v>221.718383457937</v>
      </c>
      <c r="H29" s="49"/>
      <c r="I29" s="49">
        <f>I30</f>
        <v>103.978164056003</v>
      </c>
      <c r="J29" s="49"/>
      <c r="K29" s="49">
        <f>K30</f>
        <v>91.1744015817439</v>
      </c>
      <c r="L29" s="49"/>
      <c r="M29" s="49">
        <f>M30</f>
        <v>99.7500688594957</v>
      </c>
      <c r="N29" s="49"/>
      <c r="O29" s="49"/>
    </row>
    <row r="30" spans="1:15" ht="16.5">
      <c r="A30" s="15" t="s">
        <v>32</v>
      </c>
      <c r="B30" s="11" t="s">
        <v>52</v>
      </c>
      <c r="C30" s="42">
        <f>COPY!C23</f>
        <v>213.235524468888</v>
      </c>
      <c r="D30" s="43"/>
      <c r="E30" s="41">
        <f>COPY!D23</f>
        <v>93.6485493023051</v>
      </c>
      <c r="F30" s="41"/>
      <c r="G30" s="41">
        <f>COPY!E23</f>
        <v>221.718383457937</v>
      </c>
      <c r="H30" s="41"/>
      <c r="I30" s="41">
        <f>COPY!F23</f>
        <v>103.978164056003</v>
      </c>
      <c r="J30" s="41"/>
      <c r="K30" s="41">
        <f>COPY!G23</f>
        <v>91.1744015817439</v>
      </c>
      <c r="L30" s="41"/>
      <c r="M30" s="41">
        <f>COPY!H23</f>
        <v>99.7500688594957</v>
      </c>
      <c r="N30" s="41"/>
      <c r="O30" s="41"/>
    </row>
    <row r="31" spans="1:15" s="14" customFormat="1" ht="16.5">
      <c r="A31" s="12" t="s">
        <v>4</v>
      </c>
      <c r="B31" s="13" t="s">
        <v>10</v>
      </c>
      <c r="C31" s="50">
        <f>C32</f>
        <v>133.759139662579</v>
      </c>
      <c r="D31" s="52"/>
      <c r="E31" s="50">
        <f>E32</f>
        <v>110.053838951311</v>
      </c>
      <c r="F31" s="52"/>
      <c r="G31" s="49">
        <f>G32</f>
        <v>134.25702011437</v>
      </c>
      <c r="H31" s="49"/>
      <c r="I31" s="49">
        <f>I32</f>
        <v>100.372221631394</v>
      </c>
      <c r="J31" s="49"/>
      <c r="K31" s="49">
        <f>K32</f>
        <v>110.334346504559</v>
      </c>
      <c r="L31" s="49"/>
      <c r="M31" s="49">
        <f>M32</f>
        <v>102.576771275946</v>
      </c>
      <c r="N31" s="49"/>
      <c r="O31" s="49"/>
    </row>
    <row r="32" spans="1:15" s="14" customFormat="1" ht="16.5">
      <c r="A32" s="15" t="s">
        <v>33</v>
      </c>
      <c r="B32" s="11" t="s">
        <v>53</v>
      </c>
      <c r="C32" s="42">
        <f>COPY!C25</f>
        <v>133.759139662579</v>
      </c>
      <c r="D32" s="43"/>
      <c r="E32" s="42">
        <f>COPY!D25</f>
        <v>110.053838951311</v>
      </c>
      <c r="F32" s="43"/>
      <c r="G32" s="41">
        <f>COPY!E25</f>
        <v>134.25702011437</v>
      </c>
      <c r="H32" s="41"/>
      <c r="I32" s="41">
        <f>COPY!F25</f>
        <v>100.372221631394</v>
      </c>
      <c r="J32" s="41"/>
      <c r="K32" s="41">
        <f>COPY!G25</f>
        <v>110.334346504559</v>
      </c>
      <c r="L32" s="41"/>
      <c r="M32" s="41">
        <f>COPY!H25</f>
        <v>102.576771275946</v>
      </c>
      <c r="N32" s="41"/>
      <c r="O32" s="41"/>
    </row>
    <row r="33" spans="8:17" ht="18.75" customHeight="1">
      <c r="H33" s="56" t="s">
        <v>63</v>
      </c>
      <c r="I33" s="56"/>
      <c r="J33" s="56"/>
      <c r="K33" s="56"/>
      <c r="L33" s="56"/>
      <c r="M33" s="22">
        <f>C4</f>
        <v>6</v>
      </c>
      <c r="N33" s="55" t="str">
        <f>D4</f>
        <v>năm 2016</v>
      </c>
      <c r="O33" s="55"/>
      <c r="P33" s="54"/>
      <c r="Q33" s="54"/>
    </row>
    <row r="34" spans="8:15" ht="16.5">
      <c r="H34" s="45" t="s">
        <v>13</v>
      </c>
      <c r="I34" s="45"/>
      <c r="J34" s="45"/>
      <c r="K34" s="45"/>
      <c r="L34" s="45"/>
      <c r="M34" s="45"/>
      <c r="N34" s="45"/>
      <c r="O34" s="45"/>
    </row>
    <row r="35" spans="1:15" ht="21" customHeight="1">
      <c r="A35" s="6" t="s">
        <v>54</v>
      </c>
      <c r="B35" s="48" t="s">
        <v>96</v>
      </c>
      <c r="C35" s="48"/>
      <c r="D35" s="48"/>
      <c r="E35" s="48"/>
      <c r="F35" s="48"/>
      <c r="G35" s="48"/>
      <c r="H35" s="46" t="s">
        <v>14</v>
      </c>
      <c r="I35" s="46"/>
      <c r="J35" s="46"/>
      <c r="K35" s="46"/>
      <c r="L35" s="46"/>
      <c r="M35" s="46"/>
      <c r="N35" s="46"/>
      <c r="O35" s="46"/>
    </row>
    <row r="36" spans="11:15" ht="16.5">
      <c r="K36" s="45"/>
      <c r="L36" s="45"/>
      <c r="M36" s="45"/>
      <c r="N36" s="45"/>
      <c r="O36" s="45"/>
    </row>
    <row r="38" spans="11:15" ht="16.5">
      <c r="K38" s="45"/>
      <c r="L38" s="45"/>
      <c r="M38" s="45"/>
      <c r="N38" s="45"/>
      <c r="O38" s="45"/>
    </row>
    <row r="40" spans="1:16" s="2" customFormat="1" ht="18.75" customHeight="1">
      <c r="A40" s="1" t="s">
        <v>58</v>
      </c>
      <c r="B40" s="47" t="s">
        <v>66</v>
      </c>
      <c r="C40" s="47"/>
      <c r="D40" s="47"/>
      <c r="E40" s="47"/>
      <c r="F40" s="47"/>
      <c r="G40" s="47"/>
      <c r="H40" s="44" t="s">
        <v>15</v>
      </c>
      <c r="I40" s="44"/>
      <c r="J40" s="44"/>
      <c r="K40" s="44"/>
      <c r="L40" s="44"/>
      <c r="M40" s="44"/>
      <c r="N40" s="44"/>
      <c r="O40" s="44"/>
      <c r="P40" s="3"/>
    </row>
  </sheetData>
  <sheetProtection/>
  <mergeCells count="177">
    <mergeCell ref="E16:F16"/>
    <mergeCell ref="E17:F17"/>
    <mergeCell ref="G19:H19"/>
    <mergeCell ref="K16:L16"/>
    <mergeCell ref="I21:J21"/>
    <mergeCell ref="I22:J22"/>
    <mergeCell ref="I18:J18"/>
    <mergeCell ref="E20:F20"/>
    <mergeCell ref="E21:F21"/>
    <mergeCell ref="E22:F22"/>
    <mergeCell ref="K27:L27"/>
    <mergeCell ref="K24:L24"/>
    <mergeCell ref="I20:J20"/>
    <mergeCell ref="E25:F25"/>
    <mergeCell ref="G25:H25"/>
    <mergeCell ref="I25:J25"/>
    <mergeCell ref="K25:L25"/>
    <mergeCell ref="K20:L20"/>
    <mergeCell ref="K21:L21"/>
    <mergeCell ref="K22:L22"/>
    <mergeCell ref="K23:L23"/>
    <mergeCell ref="I19:J19"/>
    <mergeCell ref="B40:G40"/>
    <mergeCell ref="B35:G35"/>
    <mergeCell ref="E19:F19"/>
    <mergeCell ref="E18:F18"/>
    <mergeCell ref="G20:H20"/>
    <mergeCell ref="G21:H21"/>
    <mergeCell ref="G22:H22"/>
    <mergeCell ref="G23:H23"/>
    <mergeCell ref="P33:Q33"/>
    <mergeCell ref="N33:O33"/>
    <mergeCell ref="H33:L33"/>
    <mergeCell ref="H40:O40"/>
    <mergeCell ref="H34:O34"/>
    <mergeCell ref="H35:O35"/>
    <mergeCell ref="K36:O36"/>
    <mergeCell ref="K38:O38"/>
    <mergeCell ref="D4:E4"/>
    <mergeCell ref="G6:H6"/>
    <mergeCell ref="J6:L6"/>
    <mergeCell ref="M16:O16"/>
    <mergeCell ref="M15:O15"/>
    <mergeCell ref="K10:L10"/>
    <mergeCell ref="M10:O10"/>
    <mergeCell ref="K11:L11"/>
    <mergeCell ref="M11:O11"/>
    <mergeCell ref="M12:O12"/>
    <mergeCell ref="M17:O17"/>
    <mergeCell ref="M20:O20"/>
    <mergeCell ref="M21:O21"/>
    <mergeCell ref="M18:O18"/>
    <mergeCell ref="M19:O19"/>
    <mergeCell ref="M22:O22"/>
    <mergeCell ref="M23:O23"/>
    <mergeCell ref="M24:O24"/>
    <mergeCell ref="M26:O26"/>
    <mergeCell ref="M25:O25"/>
    <mergeCell ref="M27:O27"/>
    <mergeCell ref="M29:O29"/>
    <mergeCell ref="M30:O30"/>
    <mergeCell ref="M31:O31"/>
    <mergeCell ref="M28:O28"/>
    <mergeCell ref="M32:O32"/>
    <mergeCell ref="K15:L15"/>
    <mergeCell ref="K14:L14"/>
    <mergeCell ref="M14:O14"/>
    <mergeCell ref="K17:L17"/>
    <mergeCell ref="K18:L18"/>
    <mergeCell ref="K19:L19"/>
    <mergeCell ref="C10:D10"/>
    <mergeCell ref="E10:F10"/>
    <mergeCell ref="I12:J12"/>
    <mergeCell ref="C12:D12"/>
    <mergeCell ref="E11:F11"/>
    <mergeCell ref="E12:F12"/>
    <mergeCell ref="K12:L12"/>
    <mergeCell ref="M13:O13"/>
    <mergeCell ref="I13:J13"/>
    <mergeCell ref="K13:L13"/>
    <mergeCell ref="E7:F7"/>
    <mergeCell ref="E9:F9"/>
    <mergeCell ref="E8:F8"/>
    <mergeCell ref="G7:H7"/>
    <mergeCell ref="G8:H8"/>
    <mergeCell ref="G9:H9"/>
    <mergeCell ref="K32:L32"/>
    <mergeCell ref="I32:J32"/>
    <mergeCell ref="K26:L26"/>
    <mergeCell ref="K29:L29"/>
    <mergeCell ref="K30:L30"/>
    <mergeCell ref="I28:J28"/>
    <mergeCell ref="K28:L28"/>
    <mergeCell ref="I31:J31"/>
    <mergeCell ref="I30:J30"/>
    <mergeCell ref="K31:L31"/>
    <mergeCell ref="I23:J23"/>
    <mergeCell ref="I24:J24"/>
    <mergeCell ref="I26:J26"/>
    <mergeCell ref="I27:J27"/>
    <mergeCell ref="I29:J29"/>
    <mergeCell ref="G27:H27"/>
    <mergeCell ref="G29:H29"/>
    <mergeCell ref="G24:H24"/>
    <mergeCell ref="G26:H26"/>
    <mergeCell ref="C31:D31"/>
    <mergeCell ref="C30:D30"/>
    <mergeCell ref="G30:H30"/>
    <mergeCell ref="E29:F29"/>
    <mergeCell ref="C28:D28"/>
    <mergeCell ref="E28:F28"/>
    <mergeCell ref="G28:H28"/>
    <mergeCell ref="E23:F23"/>
    <mergeCell ref="C20:D20"/>
    <mergeCell ref="C21:D21"/>
    <mergeCell ref="C23:D23"/>
    <mergeCell ref="C24:D24"/>
    <mergeCell ref="C26:D26"/>
    <mergeCell ref="C27:D27"/>
    <mergeCell ref="C29:D29"/>
    <mergeCell ref="C25:D25"/>
    <mergeCell ref="I15:J15"/>
    <mergeCell ref="I11:J11"/>
    <mergeCell ref="G11:H11"/>
    <mergeCell ref="I14:J14"/>
    <mergeCell ref="G14:H14"/>
    <mergeCell ref="C13:D13"/>
    <mergeCell ref="E15:F15"/>
    <mergeCell ref="E32:F32"/>
    <mergeCell ref="E31:F31"/>
    <mergeCell ref="C16:D16"/>
    <mergeCell ref="C17:D17"/>
    <mergeCell ref="C14:D14"/>
    <mergeCell ref="C18:D18"/>
    <mergeCell ref="C15:D15"/>
    <mergeCell ref="C19:D19"/>
    <mergeCell ref="C32:D32"/>
    <mergeCell ref="C22:D22"/>
    <mergeCell ref="G32:H32"/>
    <mergeCell ref="G31:H31"/>
    <mergeCell ref="E30:F30"/>
    <mergeCell ref="E13:F13"/>
    <mergeCell ref="G13:H13"/>
    <mergeCell ref="G18:H18"/>
    <mergeCell ref="E14:F14"/>
    <mergeCell ref="E24:F24"/>
    <mergeCell ref="E26:F26"/>
    <mergeCell ref="E27:F27"/>
    <mergeCell ref="K1:O1"/>
    <mergeCell ref="K3:O3"/>
    <mergeCell ref="A3:J3"/>
    <mergeCell ref="C11:D11"/>
    <mergeCell ref="A6:A8"/>
    <mergeCell ref="C8:D8"/>
    <mergeCell ref="C7:D7"/>
    <mergeCell ref="B6:B7"/>
    <mergeCell ref="C9:D9"/>
    <mergeCell ref="K2:O2"/>
    <mergeCell ref="K4:O4"/>
    <mergeCell ref="I8:J8"/>
    <mergeCell ref="K8:L8"/>
    <mergeCell ref="M9:O9"/>
    <mergeCell ref="M5:O5"/>
    <mergeCell ref="I7:J7"/>
    <mergeCell ref="M6:O8"/>
    <mergeCell ref="I9:J9"/>
    <mergeCell ref="K9:L9"/>
    <mergeCell ref="W7:Y9"/>
    <mergeCell ref="G15:H15"/>
    <mergeCell ref="G16:H16"/>
    <mergeCell ref="G17:H17"/>
    <mergeCell ref="G10:H10"/>
    <mergeCell ref="G12:H12"/>
    <mergeCell ref="I10:J10"/>
    <mergeCell ref="I16:J16"/>
    <mergeCell ref="I17:J17"/>
    <mergeCell ref="K7:L7"/>
  </mergeCells>
  <printOptions/>
  <pageMargins left="0.44" right="0" top="0.3" bottom="0" header="0.25" footer="0.2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Hoang</dc:creator>
  <cp:keywords/>
  <dc:description/>
  <cp:lastModifiedBy>tuanpc</cp:lastModifiedBy>
  <cp:lastPrinted>2016-06-17T03:48:18Z</cp:lastPrinted>
  <dcterms:created xsi:type="dcterms:W3CDTF">2013-01-16T05:14:33Z</dcterms:created>
  <dcterms:modified xsi:type="dcterms:W3CDTF">2016-06-30T01:07:49Z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