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" sheetId="1" r:id="rId1"/>
    <sheet name="GTSX" sheetId="2" r:id="rId2"/>
    <sheet name="SPCN_kocó" sheetId="3" r:id="rId3"/>
    <sheet name="TMBL" sheetId="4" r:id="rId4"/>
    <sheet name="KIMNGACH" sheetId="5" r:id="rId5"/>
    <sheet name="MatHang_tinh24XK20NK" sheetId="6" r:id="rId6"/>
    <sheet name="chisogia" sheetId="7" r:id="rId7"/>
    <sheet name="MATHANG_43XK_52NK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'IIP'!$4:$6</definedName>
    <definedName name="_xlnm.Print_Titles" localSheetId="5">'MatHang_tinh24XK20NK'!$4:$7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<sst xmlns="http://schemas.openxmlformats.org/spreadsheetml/2006/main" count="716" uniqueCount="316">
  <si>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</si>
  <si>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</si>
  <si>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</si>
  <si>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</si>
  <si>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</si>
  <si>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</si>
  <si>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</si>
  <si>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</si>
  <si>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</si>
  <si>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</si>
  <si>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</si>
  <si>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</si>
  <si>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</si>
  <si>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</si>
  <si>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</si>
  <si>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</si>
  <si>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</si>
  <si>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</si>
  <si>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</si>
  <si>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</si>
  <si>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</si>
  <si>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</si>
  <si>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</si>
  <si>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</si>
  <si>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</si>
  <si>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</si>
  <si>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</si>
  <si>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</si>
  <si>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</si>
  <si>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</si>
  <si>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</si>
  <si>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</si>
  <si>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</si>
  <si>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</si>
  <si>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</si>
  <si>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</si>
  <si>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</si>
  <si>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</si>
  <si>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</si>
  <si>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</si>
  <si>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</si>
  <si>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</si>
  <si>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</si>
  <si>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</si>
  <si>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</si>
  <si>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</si>
  <si>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</si>
  <si>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</si>
  <si>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</si>
  <si>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</si>
  <si>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</si>
  <si>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</si>
  <si>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</si>
  <si>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</si>
  <si>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</si>
  <si>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</si>
  <si>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</si>
  <si>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</si>
  <si>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</si>
  <si>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</si>
  <si>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</si>
  <si>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</si>
  <si>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</si>
  <si>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</si>
  <si>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</si>
  <si>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</si>
  <si>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</si>
  <si>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</si>
  <si>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</si>
  <si>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</si>
  <si>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</si>
  <si>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</si>
  <si>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</si>
  <si>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</si>
  <si>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</si>
  <si>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</si>
  <si>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</si>
  <si>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</si>
  <si>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</si>
  <si>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</si>
  <si>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</si>
  <si>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</si>
  <si>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</si>
  <si>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</si>
  <si>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</si>
  <si>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</si>
  <si>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</si>
  <si>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</si>
  <si>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</si>
  <si>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</si>
  <si>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</si>
  <si>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</si>
  <si>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</si>
  <si>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</si>
  <si>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</si>
  <si>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</si>
  <si>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</si>
  <si>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</si>
  <si>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</si>
  <si>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</si>
  <si>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</si>
  <si>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</si>
  <si>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</si>
  <si>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</si>
  <si>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</si>
  <si>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</si>
  <si>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</si>
  <si>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</si>
  <si>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</si>
  <si>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</si>
  <si>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</si>
  <si>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</si>
  <si>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</si>
  <si>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</si>
  <si>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</si>
  <si>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</si>
  <si>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</si>
  <si>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</si>
  <si>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</si>
  <si>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</si>
  <si>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</si>
  <si>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</si>
  <si>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</si>
  <si>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</si>
  <si>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</si>
  <si>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</si>
  <si>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</si>
  <si>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</si>
  <si>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</si>
  <si>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</si>
  <si>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</si>
  <si>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</si>
  <si>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</si>
  <si>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</si>
  <si>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</si>
  <si>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</si>
  <si>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</si>
  <si>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</si>
  <si>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</si>
  <si>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</si>
  <si>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</si>
  <si>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</si>
  <si>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</si>
  <si>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</si>
  <si>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</si>
  <si>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</si>
  <si>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</si>
  <si>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</si>
  <si>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</si>
  <si>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</si>
  <si>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</si>
  <si>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</si>
  <si>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</si>
  <si>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</si>
  <si>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</si>
  <si>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</si>
  <si>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</si>
  <si>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</si>
  <si>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</si>
  <si>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</si>
  <si>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</si>
  <si>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</si>
  <si>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</si>
  <si>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</si>
  <si>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</si>
  <si>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</si>
  <si>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</si>
  <si>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</si>
  <si>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</si>
  <si>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</si>
  <si>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</si>
  <si>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</si>
  <si>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</si>
  <si>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</si>
  <si>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</si>
  <si>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</si>
  <si>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</si>
  <si>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</si>
  <si>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</si>
  <si>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</si>
  <si>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</si>
  <si>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</si>
  <si>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</si>
  <si>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</si>
  <si>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</si>
  <si>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</si>
  <si>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Trị giá (1000 USD)</t>
  </si>
  <si>
    <t>1000 USD</t>
  </si>
  <si>
    <t>Cùng tháng năm trước</t>
  </si>
  <si>
    <t>Tháng 12 năm trước</t>
  </si>
  <si>
    <t>Bình quân cùng kỳ</t>
  </si>
  <si>
    <t>Chỉ số giá tháng 02/2014 so với (%)</t>
  </si>
  <si>
    <t>Chính thức tháng 01/2014</t>
  </si>
  <si>
    <t>Dự tính tháng 02/2014</t>
  </si>
  <si>
    <t>Tháng 02/2014 so tháng trước</t>
  </si>
  <si>
    <t>Tháng 02/2014 so cùng kỳ</t>
  </si>
  <si>
    <t>Lũy kế 02 tháng 2014</t>
  </si>
  <si>
    <t>Chính thức 02 tháng 2013</t>
  </si>
  <si>
    <t>02 tháng 2014 so cùng kỳ</t>
  </si>
  <si>
    <t>Ước tính tháng 02/2014</t>
  </si>
  <si>
    <t>Chính thức  02 tháng 2013</t>
  </si>
  <si>
    <t>Tháng 01/2014 so với cùng kỳ</t>
  </si>
  <si>
    <t>Tháng 02/2014 so với</t>
  </si>
  <si>
    <t>02 tháng 2014 so với cùng kỳ</t>
  </si>
  <si>
    <t>Năm 2014</t>
  </si>
  <si>
    <t>Năm 2013</t>
  </si>
  <si>
    <t>Tháng 01/2014</t>
  </si>
  <si>
    <t>Ước tháng 02/2014</t>
  </si>
  <si>
    <t>Tháng 02/2013</t>
  </si>
  <si>
    <t>02 tháng 2013</t>
  </si>
  <si>
    <t>02 tháng 2014</t>
  </si>
  <si>
    <t>Ghi chú: KH năm 2014, chỉ số sản xuất công nghiệp tăng 7,5%-7,7% so năm 2013.</t>
  </si>
  <si>
    <t>Ghi chú: KH năm 2014, TMBL hàng hóa, dịch vụ của tỉnh đạt khoảng 112.400- 114.450 tỷ đồng, tăng 14-16%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</si>
  <si>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</si>
  <si>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</si>
  <si>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Ghi chú: KH năm 2014, Chỉ số giá cả hàng hóa, dịch vụ của tỉnh kiểm soát ở mức tăng bình quân 7-9% so năm 2013</t>
  </si>
  <si>
    <t xml:space="preserve">     - DN Trung ương</t>
  </si>
  <si>
    <t xml:space="preserve">     - DN Địa phương</t>
  </si>
  <si>
    <t xml:space="preserve">     - DN có vốn ĐTNN</t>
  </si>
  <si>
    <t>NĂM 2014</t>
  </si>
  <si>
    <t>NĂM 2013</t>
  </si>
  <si>
    <t>SO SÁNH (%)</t>
  </si>
  <si>
    <t>2. Kim ngạch Nhập khẩu</t>
  </si>
  <si>
    <t>BIỂU MẶT HÀNG XUẤT KHẨU, NHẬP KHẨU CHỦ YẾU TRÊN ĐỊA BÀN THÁNG 02/2014</t>
  </si>
  <si>
    <t>Ghi chú: KH năm 2014, Kim ngạch xuất khẩu toàn tỉnh đạt khoảng 11,91- 12,02 tỷ USD, tăng 9-10% so năm 2013.</t>
  </si>
  <si>
    <t xml:space="preserve">                                      Kim ngạch nhập khẩu toàn tỉnh đạt khoảng 12,2- 12,3 tỷ USD, tăng 10-11% (nhập siêu gần 300 triệu USD)</t>
  </si>
  <si>
    <t>Mặt hàng xuất khẩu của tỉnh</t>
  </si>
  <si>
    <t>''</t>
  </si>
  <si>
    <t>Tấn</t>
  </si>
  <si>
    <t>Mặt hàng nhập khẩu của tỉnh</t>
  </si>
  <si>
    <t>Hàng thủy sản</t>
  </si>
  <si>
    <t>Hàng rau quả</t>
  </si>
  <si>
    <t>Hạt điều</t>
  </si>
  <si>
    <t>Cà phê</t>
  </si>
  <si>
    <t xml:space="preserve">Chè </t>
  </si>
  <si>
    <t>Hạt tiêu</t>
  </si>
  <si>
    <t>Gạo</t>
  </si>
  <si>
    <t>Sắn và các sản phẩm từ sắn</t>
  </si>
  <si>
    <t>Bánh kẹo và các sản phẩm
từ ngũ cốc</t>
  </si>
  <si>
    <t>Than đá</t>
  </si>
  <si>
    <t>Dầu thô</t>
  </si>
  <si>
    <t>Xăng dầu các loại</t>
  </si>
  <si>
    <t>Quặng và khoáng sản khác</t>
  </si>
  <si>
    <t>Hóa chất</t>
  </si>
  <si>
    <t>Các sản phẩm hóa chất</t>
  </si>
  <si>
    <t>Phân bón các lọai</t>
  </si>
  <si>
    <t>Chất dẻo nguyên liệu</t>
  </si>
  <si>
    <t>Sản phẩm từ chất dẻo</t>
  </si>
  <si>
    <t>Cao su</t>
  </si>
  <si>
    <t>Sản phẩm từ cao su</t>
  </si>
  <si>
    <t>Túi xách, ví, vali, mũ và ô dù</t>
  </si>
  <si>
    <t>Sản phẩm mây, tre, cói và thảm</t>
  </si>
  <si>
    <t>Gỗ</t>
  </si>
  <si>
    <t>Sản phẩm gỗ</t>
  </si>
  <si>
    <t>Giấy và các sản phẩm từ giấy</t>
  </si>
  <si>
    <t>Xơ, sợi dệt các loại</t>
  </si>
  <si>
    <t>Vải các loại</t>
  </si>
  <si>
    <t>Hàng dệt, may</t>
  </si>
  <si>
    <t>Giày, dép các loại</t>
  </si>
  <si>
    <t>Nguyên phụ liệu dệt may, da giày</t>
  </si>
  <si>
    <t>Sản phẩm gốm, sứ</t>
  </si>
  <si>
    <t>Sắt, thép</t>
  </si>
  <si>
    <t>Sản phẩm từ sắt, thép</t>
  </si>
  <si>
    <t>Kim loại thường khác</t>
  </si>
  <si>
    <t>Điện thoại các loại và linh kiện</t>
  </si>
  <si>
    <t>Máy ảnh, máy quay phim và linh kiện</t>
  </si>
  <si>
    <t>Máy móc thiết bị và dụng cụ phụ tùng</t>
  </si>
  <si>
    <t>Dây điện và dây cáp điện</t>
  </si>
  <si>
    <t>Phương tiện vận tải và phụ tùng</t>
  </si>
  <si>
    <t>Hàng hóa khác</t>
  </si>
  <si>
    <t>Máy vi tính, sản phẩm điện tử và linh kiện</t>
  </si>
  <si>
    <t>Đá quý, kim loại quý</t>
  </si>
  <si>
    <t>Thủy tinh và các sản phẩm bằng thủy tinh</t>
  </si>
  <si>
    <t>Sữa và sản phẩm từ sữa</t>
  </si>
  <si>
    <t>Hàng rau</t>
  </si>
  <si>
    <t>Đậu tương (Đậu nành)</t>
  </si>
  <si>
    <t>Lúa mỳ</t>
  </si>
  <si>
    <t>Ngô</t>
  </si>
  <si>
    <t>Dầu mỡ động vật</t>
  </si>
  <si>
    <t>Bánh kẹo và các sản phẩm từ ngũ cốc</t>
  </si>
  <si>
    <t>Thức ăn gia súc</t>
  </si>
  <si>
    <t>Nguyên phụ liệu thuốc lá</t>
  </si>
  <si>
    <t>Clanhke</t>
  </si>
  <si>
    <t>Khí đốt hóa lỏng</t>
  </si>
  <si>
    <t>Sản phẩm từ dầu mỏ khác</t>
  </si>
  <si>
    <t>Sản phẩm hóa chất</t>
  </si>
  <si>
    <t>Nguyên phụ liệu dược phẩm</t>
  </si>
  <si>
    <t>Dược phẩm</t>
  </si>
  <si>
    <t>Phân bón các loại</t>
  </si>
  <si>
    <t>Thuốc trừ sâu và nguyên liệu</t>
  </si>
  <si>
    <t>Gỗ và sản phẩm từ gỗ</t>
  </si>
  <si>
    <t>Giấy các loại</t>
  </si>
  <si>
    <t>Sản phẩm từ giấy</t>
  </si>
  <si>
    <t>Bông các lọai</t>
  </si>
  <si>
    <t>Đá quí, kim loại quí và sản phẩm</t>
  </si>
  <si>
    <t>Phế liệu sắt thép</t>
  </si>
  <si>
    <t>Sắt thép các loại</t>
  </si>
  <si>
    <t>Sản phẩm từ sắt thép</t>
  </si>
  <si>
    <t>Sản phẩm từ kim loại thường khác</t>
  </si>
  <si>
    <t>Hàng điện gia dụng và linh kiện</t>
  </si>
  <si>
    <t>Máy móc thiết bị, DCPT khác</t>
  </si>
  <si>
    <t>Ô tô nguyên chiếc các loại</t>
  </si>
  <si>
    <t>Linh kiện, phụ tùng ô tô</t>
  </si>
  <si>
    <t>Xe máy nguyên chiếc</t>
  </si>
  <si>
    <t>Linh kiện và phụ tùng xe máy</t>
  </si>
  <si>
    <t>Phương tiện vận tải khác</t>
  </si>
  <si>
    <t>Điện</t>
  </si>
  <si>
    <t>MẶT HÀNG XUẤT KHẨU, NHẬP KHẨU CHỦ YẾU TRÊN ĐỊA BÀN THÁNG 02/2014</t>
  </si>
  <si>
    <t>KIM NGẠCH XUẤT KHẨU, NHẬP KHẨU TRÊN ĐỊA BÀN THÁNG 02/2014</t>
  </si>
  <si>
    <t>TỔNG MỨC BÁN LẺ HÀNG HÓA, DOANH THU DỊCH VỤ THÁNG 02/2014</t>
  </si>
  <si>
    <t>SẢN PHẨM CHỦ YẾU NGÀNH CÔNG NGHIỆP THÁNG 02/2014</t>
  </si>
  <si>
    <t>GIÁ TRỊ SẢN XUẤT CÔNG NGHIỆP THÁNG 02/2014</t>
  </si>
  <si>
    <t>CHỈ SỐ SẢN XUẤT CÔNG NGHIỆP (IIP) CỦA TỈNH THÁNG 02/2014</t>
  </si>
  <si>
    <t>CHỈ SỐ GIÁ CẢ HÀNG HÓA, DỊCH VỤ THÁNG 02/2014</t>
  </si>
  <si>
    <t>Bắp (Ngô)</t>
  </si>
  <si>
    <t>3. Kim ngạch xuất nhập khẩu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</si>
</sst>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79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sz val="10"/>
      <color indexed="10"/>
      <name val=".VnTime"/>
      <family val="2"/>
    </font>
    <font>
      <sz val="10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8" applyNumberFormat="0" applyFill="0" applyAlignment="0" applyProtection="0"/>
    <xf numFmtId="0" fontId="74" fillId="30" borderId="0" applyNumberFormat="0" applyBorder="0" applyAlignment="0" applyProtection="0"/>
    <xf numFmtId="0" fontId="0" fillId="31" borderId="9" applyNumberFormat="0" applyFont="0" applyAlignment="0" applyProtection="0"/>
    <xf numFmtId="0" fontId="75" fillId="26" borderId="10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13" fillId="32" borderId="17" xfId="0" applyFont="1" applyFill="1" applyBorder="1" applyAlignment="1" applyProtection="1">
      <alignment horizontal="centerContinuous" vertical="center"/>
      <protection/>
    </xf>
    <xf numFmtId="0" fontId="13" fillId="32" borderId="18" xfId="0" applyFont="1" applyFill="1" applyBorder="1" applyAlignment="1" applyProtection="1">
      <alignment horizontal="centerContinuous" vertical="center"/>
      <protection/>
    </xf>
    <xf numFmtId="0" fontId="13" fillId="32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3" fontId="14" fillId="0" borderId="12" xfId="43" applyNumberFormat="1" applyFont="1" applyBorder="1" applyAlignment="1" quotePrefix="1">
      <alignment horizontal="right"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180" fontId="9" fillId="0" borderId="14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right"/>
      <protection/>
    </xf>
    <xf numFmtId="0" fontId="13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3" fillId="0" borderId="21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justify" wrapText="1"/>
    </xf>
    <xf numFmtId="0" fontId="25" fillId="0" borderId="12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 applyProtection="1">
      <alignment horizontal="justify" vertical="center" wrapText="1"/>
      <protection/>
    </xf>
    <xf numFmtId="0" fontId="24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28" fillId="0" borderId="14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0" fontId="14" fillId="0" borderId="23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justify" wrapText="1"/>
    </xf>
    <xf numFmtId="3" fontId="29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2" fillId="33" borderId="24" xfId="0" applyFont="1" applyFill="1" applyBorder="1" applyAlignment="1" applyProtection="1">
      <alignment horizontal="center" vertical="center" wrapText="1"/>
      <protection/>
    </xf>
    <xf numFmtId="0" fontId="23" fillId="33" borderId="24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right"/>
    </xf>
    <xf numFmtId="0" fontId="23" fillId="33" borderId="18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 applyProtection="1">
      <alignment horizontal="right"/>
      <protection/>
    </xf>
    <xf numFmtId="39" fontId="30" fillId="0" borderId="26" xfId="0" applyNumberFormat="1" applyFont="1" applyBorder="1" applyAlignment="1" applyProtection="1">
      <alignment horizontal="right" vertical="center"/>
      <protection/>
    </xf>
    <xf numFmtId="39" fontId="30" fillId="0" borderId="27" xfId="0" applyNumberFormat="1" applyFont="1" applyBorder="1" applyAlignment="1" applyProtection="1">
      <alignment horizontal="right" vertical="center"/>
      <protection/>
    </xf>
    <xf numFmtId="39" fontId="30" fillId="0" borderId="25" xfId="0" applyNumberFormat="1" applyFont="1" applyBorder="1" applyAlignment="1" applyProtection="1">
      <alignment horizontal="right" vertical="center"/>
      <protection/>
    </xf>
    <xf numFmtId="39" fontId="30" fillId="0" borderId="28" xfId="0" applyNumberFormat="1" applyFont="1" applyBorder="1" applyAlignment="1" applyProtection="1">
      <alignment horizontal="right" vertical="center"/>
      <protection/>
    </xf>
    <xf numFmtId="39" fontId="30" fillId="0" borderId="29" xfId="0" applyNumberFormat="1" applyFont="1" applyBorder="1" applyAlignment="1" applyProtection="1">
      <alignment horizontal="right" vertical="center"/>
      <protection/>
    </xf>
    <xf numFmtId="39" fontId="30" fillId="0" borderId="30" xfId="0" applyNumberFormat="1" applyFont="1" applyBorder="1" applyAlignment="1" applyProtection="1">
      <alignment horizontal="right" vertical="center"/>
      <protection/>
    </xf>
    <xf numFmtId="0" fontId="31" fillId="0" borderId="31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94" fontId="10" fillId="32" borderId="19" xfId="43" applyNumberFormat="1" applyFont="1" applyFill="1" applyBorder="1" applyAlignment="1">
      <alignment horizontal="center" vertical="center" wrapText="1"/>
    </xf>
    <xf numFmtId="193" fontId="10" fillId="32" borderId="32" xfId="43" applyNumberFormat="1" applyFont="1" applyFill="1" applyBorder="1" applyAlignment="1">
      <alignment horizontal="center" vertical="center" wrapText="1"/>
    </xf>
    <xf numFmtId="194" fontId="10" fillId="32" borderId="33" xfId="43" applyNumberFormat="1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193" fontId="10" fillId="32" borderId="34" xfId="43" applyNumberFormat="1" applyFont="1" applyFill="1" applyBorder="1" applyAlignment="1">
      <alignment horizontal="center" vertical="center" wrapText="1"/>
    </xf>
    <xf numFmtId="193" fontId="14" fillId="32" borderId="32" xfId="43" applyNumberFormat="1" applyFont="1" applyFill="1" applyBorder="1" applyAlignment="1">
      <alignment horizontal="center" vertical="center" wrapText="1"/>
    </xf>
    <xf numFmtId="193" fontId="14" fillId="32" borderId="34" xfId="43" applyNumberFormat="1" applyFont="1" applyFill="1" applyBorder="1" applyAlignment="1">
      <alignment horizontal="center" vertical="center" wrapText="1"/>
    </xf>
    <xf numFmtId="39" fontId="9" fillId="0" borderId="26" xfId="0" applyNumberFormat="1" applyFont="1" applyFill="1" applyBorder="1" applyAlignment="1" applyProtection="1">
      <alignment horizontal="right" vertical="center"/>
      <protection/>
    </xf>
    <xf numFmtId="39" fontId="6" fillId="0" borderId="25" xfId="0" applyNumberFormat="1" applyFont="1" applyFill="1" applyBorder="1" applyAlignment="1" applyProtection="1">
      <alignment horizontal="right" vertical="center"/>
      <protection/>
    </xf>
    <xf numFmtId="39" fontId="6" fillId="0" borderId="29" xfId="0" applyNumberFormat="1" applyFont="1" applyFill="1" applyBorder="1" applyAlignment="1" applyProtection="1">
      <alignment horizontal="right" vertical="center"/>
      <protection/>
    </xf>
    <xf numFmtId="180" fontId="9" fillId="0" borderId="12" xfId="0" applyNumberFormat="1" applyFont="1" applyBorder="1" applyAlignment="1" applyProtection="1">
      <alignment horizontal="right"/>
      <protection/>
    </xf>
    <xf numFmtId="4" fontId="9" fillId="0" borderId="12" xfId="0" applyNumberFormat="1" applyFont="1" applyBorder="1" applyAlignment="1" applyProtection="1">
      <alignment horizontal="right"/>
      <protection/>
    </xf>
    <xf numFmtId="4" fontId="9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/>
    </xf>
    <xf numFmtId="0" fontId="35" fillId="0" borderId="0" xfId="0" applyFont="1" applyAlignment="1">
      <alignment/>
    </xf>
    <xf numFmtId="0" fontId="35" fillId="0" borderId="0" xfId="0" applyFont="1" applyAlignment="1" applyProtection="1">
      <alignment vertical="center"/>
      <protection/>
    </xf>
    <xf numFmtId="0" fontId="35" fillId="0" borderId="19" xfId="0" applyFont="1" applyFill="1" applyBorder="1" applyAlignment="1">
      <alignment/>
    </xf>
    <xf numFmtId="0" fontId="0" fillId="0" borderId="0" xfId="0" applyAlignment="1">
      <alignment/>
    </xf>
    <xf numFmtId="183" fontId="35" fillId="32" borderId="19" xfId="0" applyNumberFormat="1" applyFont="1" applyFill="1" applyBorder="1" applyAlignment="1">
      <alignment/>
    </xf>
    <xf numFmtId="4" fontId="6" fillId="0" borderId="12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3" fontId="29" fillId="0" borderId="12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12" xfId="43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80" fontId="6" fillId="0" borderId="13" xfId="43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2" fontId="14" fillId="0" borderId="12" xfId="0" applyNumberFormat="1" applyFont="1" applyBorder="1" applyAlignment="1" quotePrefix="1">
      <alignment/>
    </xf>
    <xf numFmtId="194" fontId="14" fillId="32" borderId="33" xfId="43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 quotePrefix="1">
      <alignment/>
    </xf>
    <xf numFmtId="3" fontId="14" fillId="0" borderId="13" xfId="43" applyNumberFormat="1" applyFont="1" applyBorder="1" applyAlignment="1" quotePrefix="1">
      <alignment horizontal="right"/>
    </xf>
    <xf numFmtId="194" fontId="10" fillId="32" borderId="12" xfId="43" applyNumberFormat="1" applyFont="1" applyFill="1" applyBorder="1" applyAlignment="1">
      <alignment horizontal="left"/>
    </xf>
    <xf numFmtId="193" fontId="14" fillId="32" borderId="17" xfId="43" applyNumberFormat="1" applyFont="1" applyFill="1" applyBorder="1" applyAlignment="1">
      <alignment horizontal="center" vertical="center" wrapText="1"/>
    </xf>
    <xf numFmtId="193" fontId="14" fillId="32" borderId="15" xfId="43" applyNumberFormat="1" applyFont="1" applyFill="1" applyBorder="1" applyAlignment="1">
      <alignment horizontal="center" vertical="center" wrapText="1"/>
    </xf>
    <xf numFmtId="3" fontId="10" fillId="0" borderId="12" xfId="43" applyNumberFormat="1" applyFont="1" applyBorder="1" applyAlignment="1" quotePrefix="1">
      <alignment horizontal="right"/>
    </xf>
    <xf numFmtId="180" fontId="14" fillId="0" borderId="12" xfId="43" applyNumberFormat="1" applyFont="1" applyBorder="1" applyAlignment="1" quotePrefix="1">
      <alignment horizontal="right"/>
    </xf>
    <xf numFmtId="4" fontId="0" fillId="0" borderId="0" xfId="0" applyNumberFormat="1" applyAlignment="1">
      <alignment/>
    </xf>
    <xf numFmtId="3" fontId="30" fillId="0" borderId="12" xfId="43" applyNumberFormat="1" applyFont="1" applyBorder="1" applyAlignment="1" quotePrefix="1">
      <alignment horizontal="right"/>
    </xf>
    <xf numFmtId="3" fontId="30" fillId="0" borderId="13" xfId="43" applyNumberFormat="1" applyFont="1" applyBorder="1" applyAlignment="1" quotePrefix="1">
      <alignment horizontal="right"/>
    </xf>
    <xf numFmtId="180" fontId="14" fillId="0" borderId="13" xfId="43" applyNumberFormat="1" applyFont="1" applyBorder="1" applyAlignment="1" quotePrefix="1">
      <alignment horizontal="right"/>
    </xf>
    <xf numFmtId="3" fontId="30" fillId="0" borderId="14" xfId="43" applyNumberFormat="1" applyFont="1" applyBorder="1" applyAlignment="1" quotePrefix="1">
      <alignment horizontal="right"/>
    </xf>
    <xf numFmtId="194" fontId="36" fillId="32" borderId="24" xfId="43" applyNumberFormat="1" applyFont="1" applyFill="1" applyBorder="1" applyAlignment="1">
      <alignment horizontal="center" vertical="center" wrapText="1"/>
    </xf>
    <xf numFmtId="193" fontId="36" fillId="32" borderId="24" xfId="43" applyNumberFormat="1" applyFont="1" applyFill="1" applyBorder="1" applyAlignment="1">
      <alignment horizontal="center" vertical="center" wrapText="1"/>
    </xf>
    <xf numFmtId="194" fontId="30" fillId="32" borderId="24" xfId="43" applyNumberFormat="1" applyFont="1" applyFill="1" applyBorder="1" applyAlignment="1">
      <alignment horizontal="center" vertical="center" wrapText="1"/>
    </xf>
    <xf numFmtId="193" fontId="30" fillId="32" borderId="24" xfId="43" applyNumberFormat="1" applyFont="1" applyFill="1" applyBorder="1" applyAlignment="1">
      <alignment horizontal="center" vertical="center" wrapText="1"/>
    </xf>
    <xf numFmtId="194" fontId="6" fillId="32" borderId="23" xfId="43" applyNumberFormat="1" applyFont="1" applyFill="1" applyBorder="1" applyAlignment="1">
      <alignment horizontal="center"/>
    </xf>
    <xf numFmtId="194" fontId="6" fillId="32" borderId="23" xfId="43" applyNumberFormat="1" applyFont="1" applyFill="1" applyBorder="1" applyAlignment="1" quotePrefix="1">
      <alignment horizontal="right"/>
    </xf>
    <xf numFmtId="194" fontId="6" fillId="32" borderId="12" xfId="43" applyNumberFormat="1" applyFont="1" applyFill="1" applyBorder="1" applyAlignment="1" quotePrefix="1">
      <alignment/>
    </xf>
    <xf numFmtId="194" fontId="6" fillId="32" borderId="12" xfId="43" applyNumberFormat="1" applyFont="1" applyFill="1" applyBorder="1" applyAlignment="1" quotePrefix="1">
      <alignment horizontal="right"/>
    </xf>
    <xf numFmtId="194" fontId="37" fillId="32" borderId="12" xfId="43" applyNumberFormat="1" applyFont="1" applyFill="1" applyBorder="1" applyAlignment="1">
      <alignment/>
    </xf>
    <xf numFmtId="194" fontId="6" fillId="32" borderId="12" xfId="43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194" fontId="9" fillId="32" borderId="12" xfId="43" applyNumberFormat="1" applyFont="1" applyFill="1" applyBorder="1" applyAlignment="1">
      <alignment/>
    </xf>
    <xf numFmtId="183" fontId="9" fillId="32" borderId="14" xfId="0" applyNumberFormat="1" applyFont="1" applyFill="1" applyBorder="1" applyAlignment="1">
      <alignment horizontal="center"/>
    </xf>
    <xf numFmtId="194" fontId="6" fillId="32" borderId="14" xfId="43" applyNumberFormat="1" applyFont="1" applyFill="1" applyBorder="1" applyAlignment="1">
      <alignment horizontal="center"/>
    </xf>
    <xf numFmtId="194" fontId="9" fillId="32" borderId="14" xfId="43" applyNumberFormat="1" applyFont="1" applyFill="1" applyBorder="1" applyAlignment="1" quotePrefix="1">
      <alignment horizontal="right"/>
    </xf>
    <xf numFmtId="194" fontId="9" fillId="32" borderId="23" xfId="43" applyNumberFormat="1" applyFont="1" applyFill="1" applyBorder="1" applyAlignment="1" quotePrefix="1">
      <alignment horizontal="right"/>
    </xf>
    <xf numFmtId="193" fontId="9" fillId="32" borderId="14" xfId="43" applyNumberFormat="1" applyFont="1" applyFill="1" applyBorder="1" applyAlignment="1" quotePrefix="1">
      <alignment horizontal="right"/>
    </xf>
    <xf numFmtId="193" fontId="9" fillId="32" borderId="23" xfId="43" applyNumberFormat="1" applyFont="1" applyFill="1" applyBorder="1" applyAlignment="1" quotePrefix="1">
      <alignment horizontal="right"/>
    </xf>
    <xf numFmtId="193" fontId="6" fillId="32" borderId="12" xfId="43" applyNumberFormat="1" applyFont="1" applyFill="1" applyBorder="1" applyAlignment="1" quotePrefix="1">
      <alignment horizontal="right"/>
    </xf>
    <xf numFmtId="194" fontId="9" fillId="32" borderId="12" xfId="43" applyNumberFormat="1" applyFont="1" applyFill="1" applyBorder="1" applyAlignment="1" quotePrefix="1">
      <alignment horizontal="right"/>
    </xf>
    <xf numFmtId="193" fontId="9" fillId="32" borderId="12" xfId="43" applyNumberFormat="1" applyFont="1" applyFill="1" applyBorder="1" applyAlignment="1" quotePrefix="1">
      <alignment horizontal="right"/>
    </xf>
    <xf numFmtId="193" fontId="9" fillId="32" borderId="12" xfId="43" applyNumberFormat="1" applyFont="1" applyFill="1" applyBorder="1" applyAlignment="1">
      <alignment/>
    </xf>
    <xf numFmtId="3" fontId="39" fillId="32" borderId="12" xfId="43" applyNumberFormat="1" applyFont="1" applyFill="1" applyBorder="1" applyAlignment="1" quotePrefix="1">
      <alignment horizontal="right"/>
    </xf>
    <xf numFmtId="193" fontId="6" fillId="32" borderId="12" xfId="43" applyNumberFormat="1" applyFont="1" applyFill="1" applyBorder="1" applyAlignment="1">
      <alignment/>
    </xf>
    <xf numFmtId="3" fontId="39" fillId="32" borderId="12" xfId="43" applyNumberFormat="1" applyFont="1" applyFill="1" applyBorder="1" applyAlignment="1">
      <alignment horizontal="right"/>
    </xf>
    <xf numFmtId="194" fontId="6" fillId="32" borderId="13" xfId="43" applyNumberFormat="1" applyFont="1" applyFill="1" applyBorder="1" applyAlignment="1" quotePrefix="1">
      <alignment horizontal="right"/>
    </xf>
    <xf numFmtId="3" fontId="39" fillId="32" borderId="13" xfId="43" applyNumberFormat="1" applyFont="1" applyFill="1" applyBorder="1" applyAlignment="1" quotePrefix="1">
      <alignment horizontal="right"/>
    </xf>
    <xf numFmtId="194" fontId="6" fillId="32" borderId="13" xfId="43" applyNumberFormat="1" applyFont="1" applyFill="1" applyBorder="1" applyAlignment="1">
      <alignment/>
    </xf>
    <xf numFmtId="194" fontId="9" fillId="32" borderId="13" xfId="43" applyNumberFormat="1" applyFont="1" applyFill="1" applyBorder="1" applyAlignment="1" quotePrefix="1">
      <alignment horizontal="right"/>
    </xf>
    <xf numFmtId="193" fontId="6" fillId="32" borderId="13" xfId="43" applyNumberFormat="1" applyFont="1" applyFill="1" applyBorder="1" applyAlignment="1" quotePrefix="1">
      <alignment horizontal="right"/>
    </xf>
    <xf numFmtId="193" fontId="6" fillId="32" borderId="13" xfId="43" applyNumberFormat="1" applyFont="1" applyFill="1" applyBorder="1" applyAlignment="1">
      <alignment/>
    </xf>
    <xf numFmtId="194" fontId="9" fillId="32" borderId="12" xfId="43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194" fontId="21" fillId="32" borderId="23" xfId="43" applyNumberFormat="1" applyFont="1" applyFill="1" applyBorder="1" applyAlignment="1">
      <alignment horizontal="left"/>
    </xf>
    <xf numFmtId="194" fontId="21" fillId="32" borderId="23" xfId="43" applyNumberFormat="1" applyFont="1" applyFill="1" applyBorder="1" applyAlignment="1">
      <alignment horizontal="center"/>
    </xf>
    <xf numFmtId="194" fontId="21" fillId="32" borderId="23" xfId="43" applyNumberFormat="1" applyFont="1" applyFill="1" applyBorder="1" applyAlignment="1">
      <alignment horizontal="left" wrapText="1"/>
    </xf>
    <xf numFmtId="2" fontId="21" fillId="0" borderId="12" xfId="0" applyNumberFormat="1" applyFont="1" applyBorder="1" applyAlignment="1">
      <alignment wrapText="1"/>
    </xf>
    <xf numFmtId="194" fontId="21" fillId="32" borderId="12" xfId="43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/>
    </xf>
    <xf numFmtId="183" fontId="21" fillId="32" borderId="12" xfId="0" applyNumberFormat="1" applyFont="1" applyFill="1" applyBorder="1" applyAlignment="1">
      <alignment/>
    </xf>
    <xf numFmtId="183" fontId="21" fillId="32" borderId="12" xfId="0" applyNumberFormat="1" applyFont="1" applyFill="1" applyBorder="1" applyAlignment="1">
      <alignment wrapText="1"/>
    </xf>
    <xf numFmtId="0" fontId="31" fillId="0" borderId="16" xfId="0" applyFont="1" applyBorder="1" applyAlignment="1">
      <alignment/>
    </xf>
    <xf numFmtId="183" fontId="21" fillId="32" borderId="13" xfId="0" applyNumberFormat="1" applyFont="1" applyFill="1" applyBorder="1" applyAlignment="1">
      <alignment/>
    </xf>
    <xf numFmtId="194" fontId="21" fillId="32" borderId="13" xfId="43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94" fontId="41" fillId="32" borderId="23" xfId="43" applyNumberFormat="1" applyFont="1" applyFill="1" applyBorder="1" applyAlignment="1">
      <alignment horizontal="left"/>
    </xf>
    <xf numFmtId="194" fontId="41" fillId="32" borderId="23" xfId="43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3" fontId="6" fillId="32" borderId="12" xfId="43" applyNumberFormat="1" applyFont="1" applyFill="1" applyBorder="1" applyAlignment="1">
      <alignment horizontal="right"/>
    </xf>
    <xf numFmtId="0" fontId="21" fillId="0" borderId="35" xfId="0" applyFont="1" applyBorder="1" applyAlignment="1">
      <alignment/>
    </xf>
    <xf numFmtId="3" fontId="6" fillId="32" borderId="13" xfId="43" applyNumberFormat="1" applyFont="1" applyFill="1" applyBorder="1" applyAlignment="1" quotePrefix="1">
      <alignment horizontal="right"/>
    </xf>
    <xf numFmtId="2" fontId="14" fillId="0" borderId="0" xfId="0" applyNumberFormat="1" applyFont="1" applyBorder="1" applyAlignment="1" quotePrefix="1">
      <alignment/>
    </xf>
    <xf numFmtId="3" fontId="30" fillId="0" borderId="0" xfId="43" applyNumberFormat="1" applyFont="1" applyBorder="1" applyAlignment="1" quotePrefix="1">
      <alignment horizontal="right"/>
    </xf>
    <xf numFmtId="3" fontId="14" fillId="0" borderId="0" xfId="43" applyNumberFormat="1" applyFont="1" applyBorder="1" applyAlignment="1" quotePrefix="1">
      <alignment horizontal="right"/>
    </xf>
    <xf numFmtId="180" fontId="14" fillId="0" borderId="0" xfId="43" applyNumberFormat="1" applyFont="1" applyBorder="1" applyAlignment="1" quotePrefix="1">
      <alignment horizontal="right"/>
    </xf>
    <xf numFmtId="3" fontId="10" fillId="0" borderId="0" xfId="43" applyNumberFormat="1" applyFont="1" applyBorder="1" applyAlignment="1" quotePrefix="1">
      <alignment horizontal="right"/>
    </xf>
    <xf numFmtId="3" fontId="14" fillId="0" borderId="0" xfId="43" applyNumberFormat="1" applyFont="1" applyBorder="1" applyAlignment="1" quotePrefix="1">
      <alignment horizontal="right"/>
    </xf>
    <xf numFmtId="4" fontId="14" fillId="0" borderId="0" xfId="43" applyNumberFormat="1" applyFont="1" applyBorder="1" applyAlignment="1" quotePrefix="1">
      <alignment horizontal="right"/>
    </xf>
    <xf numFmtId="0" fontId="10" fillId="32" borderId="4" xfId="0" applyFont="1" applyFill="1" applyBorder="1" applyAlignment="1">
      <alignment horizontal="center" vertical="center" wrapText="1"/>
    </xf>
    <xf numFmtId="194" fontId="42" fillId="32" borderId="12" xfId="43" applyNumberFormat="1" applyFont="1" applyFill="1" applyBorder="1" applyAlignment="1" quotePrefix="1">
      <alignment/>
    </xf>
    <xf numFmtId="194" fontId="43" fillId="32" borderId="14" xfId="43" applyNumberFormat="1" applyFont="1" applyFill="1" applyBorder="1" applyAlignment="1" quotePrefix="1">
      <alignment horizontal="right"/>
    </xf>
    <xf numFmtId="194" fontId="42" fillId="32" borderId="12" xfId="43" applyNumberFormat="1" applyFont="1" applyFill="1" applyBorder="1" applyAlignment="1" quotePrefix="1">
      <alignment horizontal="right"/>
    </xf>
    <xf numFmtId="194" fontId="43" fillId="32" borderId="23" xfId="43" applyNumberFormat="1" applyFont="1" applyFill="1" applyBorder="1" applyAlignment="1" quotePrefix="1">
      <alignment horizontal="right"/>
    </xf>
    <xf numFmtId="193" fontId="43" fillId="32" borderId="14" xfId="43" applyNumberFormat="1" applyFont="1" applyFill="1" applyBorder="1" applyAlignment="1" quotePrefix="1">
      <alignment horizontal="right"/>
    </xf>
    <xf numFmtId="194" fontId="42" fillId="32" borderId="23" xfId="43" applyNumberFormat="1" applyFont="1" applyFill="1" applyBorder="1" applyAlignment="1" quotePrefix="1">
      <alignment horizontal="right"/>
    </xf>
    <xf numFmtId="193" fontId="42" fillId="32" borderId="23" xfId="43" applyNumberFormat="1" applyFont="1" applyFill="1" applyBorder="1" applyAlignment="1" quotePrefix="1">
      <alignment horizontal="right"/>
    </xf>
    <xf numFmtId="193" fontId="43" fillId="32" borderId="23" xfId="43" applyNumberFormat="1" applyFont="1" applyFill="1" applyBorder="1" applyAlignment="1" quotePrefix="1">
      <alignment horizontal="right"/>
    </xf>
    <xf numFmtId="194" fontId="42" fillId="32" borderId="12" xfId="43" applyNumberFormat="1" applyFont="1" applyFill="1" applyBorder="1" applyAlignment="1">
      <alignment/>
    </xf>
    <xf numFmtId="194" fontId="44" fillId="32" borderId="12" xfId="43" applyNumberFormat="1" applyFont="1" applyFill="1" applyBorder="1" applyAlignment="1">
      <alignment/>
    </xf>
    <xf numFmtId="193" fontId="42" fillId="32" borderId="12" xfId="43" applyNumberFormat="1" applyFont="1" applyFill="1" applyBorder="1" applyAlignment="1" quotePrefix="1">
      <alignment horizontal="right"/>
    </xf>
    <xf numFmtId="194" fontId="43" fillId="32" borderId="12" xfId="43" applyNumberFormat="1" applyFont="1" applyFill="1" applyBorder="1" applyAlignment="1">
      <alignment/>
    </xf>
    <xf numFmtId="194" fontId="43" fillId="32" borderId="12" xfId="43" applyNumberFormat="1" applyFont="1" applyFill="1" applyBorder="1" applyAlignment="1" quotePrefix="1">
      <alignment horizontal="right"/>
    </xf>
    <xf numFmtId="193" fontId="43" fillId="32" borderId="12" xfId="43" applyNumberFormat="1" applyFont="1" applyFill="1" applyBorder="1" applyAlignment="1">
      <alignment/>
    </xf>
    <xf numFmtId="193" fontId="43" fillId="32" borderId="12" xfId="43" applyNumberFormat="1" applyFont="1" applyFill="1" applyBorder="1" applyAlignment="1" quotePrefix="1">
      <alignment horizontal="right"/>
    </xf>
    <xf numFmtId="3" fontId="42" fillId="32" borderId="12" xfId="43" applyNumberFormat="1" applyFont="1" applyFill="1" applyBorder="1" applyAlignment="1">
      <alignment horizontal="right"/>
    </xf>
    <xf numFmtId="193" fontId="42" fillId="32" borderId="12" xfId="43" applyNumberFormat="1" applyFont="1" applyFill="1" applyBorder="1" applyAlignment="1">
      <alignment/>
    </xf>
    <xf numFmtId="194" fontId="42" fillId="32" borderId="13" xfId="43" applyNumberFormat="1" applyFont="1" applyFill="1" applyBorder="1" applyAlignment="1">
      <alignment/>
    </xf>
    <xf numFmtId="194" fontId="42" fillId="32" borderId="13" xfId="43" applyNumberFormat="1" applyFont="1" applyFill="1" applyBorder="1" applyAlignment="1" quotePrefix="1">
      <alignment horizontal="right"/>
    </xf>
    <xf numFmtId="3" fontId="42" fillId="32" borderId="13" xfId="43" applyNumberFormat="1" applyFont="1" applyFill="1" applyBorder="1" applyAlignment="1" quotePrefix="1">
      <alignment horizontal="right"/>
    </xf>
    <xf numFmtId="193" fontId="42" fillId="32" borderId="34" xfId="43" applyNumberFormat="1" applyFont="1" applyFill="1" applyBorder="1" applyAlignment="1" quotePrefix="1">
      <alignment horizontal="right"/>
    </xf>
    <xf numFmtId="193" fontId="42" fillId="32" borderId="13" xfId="43" applyNumberFormat="1" applyFont="1" applyFill="1" applyBorder="1" applyAlignment="1">
      <alignment/>
    </xf>
    <xf numFmtId="193" fontId="42" fillId="32" borderId="13" xfId="43" applyNumberFormat="1" applyFont="1" applyFill="1" applyBorder="1" applyAlignment="1" quotePrefix="1">
      <alignment horizontal="right"/>
    </xf>
    <xf numFmtId="0" fontId="13" fillId="32" borderId="24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>
      <alignment/>
    </xf>
    <xf numFmtId="0" fontId="13" fillId="32" borderId="34" xfId="0" applyFont="1" applyFill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>
      <alignment horizontal="center" vertical="center"/>
    </xf>
    <xf numFmtId="0" fontId="10" fillId="32" borderId="4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194" fontId="10" fillId="32" borderId="4" xfId="43" applyNumberFormat="1" applyFont="1" applyFill="1" applyBorder="1" applyAlignment="1">
      <alignment horizontal="center" vertical="center" wrapText="1"/>
    </xf>
    <xf numFmtId="194" fontId="10" fillId="32" borderId="18" xfId="43" applyNumberFormat="1" applyFont="1" applyFill="1" applyBorder="1" applyAlignment="1">
      <alignment horizontal="center" vertical="center" wrapText="1"/>
    </xf>
    <xf numFmtId="194" fontId="10" fillId="32" borderId="17" xfId="43" applyNumberFormat="1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194" fontId="10" fillId="32" borderId="24" xfId="43" applyNumberFormat="1" applyFont="1" applyFill="1" applyBorder="1" applyAlignment="1">
      <alignment horizontal="center" vertical="center" wrapText="1"/>
    </xf>
    <xf numFmtId="194" fontId="10" fillId="32" borderId="19" xfId="43" applyNumberFormat="1" applyFont="1" applyFill="1" applyBorder="1" applyAlignment="1">
      <alignment horizontal="center" vertical="center" wrapText="1"/>
    </xf>
    <xf numFmtId="194" fontId="10" fillId="32" borderId="34" xfId="43" applyNumberFormat="1" applyFont="1" applyFill="1" applyBorder="1" applyAlignment="1">
      <alignment horizontal="center" vertical="center" wrapText="1"/>
    </xf>
    <xf numFmtId="194" fontId="14" fillId="32" borderId="24" xfId="43" applyNumberFormat="1" applyFont="1" applyFill="1" applyBorder="1" applyAlignment="1">
      <alignment horizontal="center" vertical="center"/>
    </xf>
    <xf numFmtId="194" fontId="14" fillId="32" borderId="34" xfId="43" applyNumberFormat="1" applyFont="1" applyFill="1" applyBorder="1" applyAlignment="1">
      <alignment horizontal="center" vertical="center"/>
    </xf>
    <xf numFmtId="194" fontId="14" fillId="32" borderId="24" xfId="43" applyNumberFormat="1" applyFont="1" applyFill="1" applyBorder="1" applyAlignment="1">
      <alignment horizontal="center" vertical="center" wrapText="1"/>
    </xf>
    <xf numFmtId="194" fontId="14" fillId="32" borderId="34" xfId="43" applyNumberFormat="1" applyFont="1" applyFill="1" applyBorder="1" applyAlignment="1">
      <alignment horizontal="center" vertical="center" wrapText="1"/>
    </xf>
    <xf numFmtId="193" fontId="10" fillId="32" borderId="17" xfId="43" applyNumberFormat="1" applyFont="1" applyFill="1" applyBorder="1" applyAlignment="1">
      <alignment horizontal="center" vertical="center" wrapText="1"/>
    </xf>
    <xf numFmtId="193" fontId="10" fillId="32" borderId="4" xfId="43" applyNumberFormat="1" applyFont="1" applyFill="1" applyBorder="1" applyAlignment="1">
      <alignment horizontal="center" vertical="center" wrapText="1"/>
    </xf>
    <xf numFmtId="193" fontId="10" fillId="32" borderId="18" xfId="43" applyNumberFormat="1" applyFont="1" applyFill="1" applyBorder="1" applyAlignment="1">
      <alignment horizontal="center" vertical="center" wrapText="1"/>
    </xf>
    <xf numFmtId="193" fontId="30" fillId="32" borderId="32" xfId="43" applyNumberFormat="1" applyFont="1" applyFill="1" applyBorder="1" applyAlignment="1">
      <alignment horizontal="center" vertical="center" wrapText="1"/>
    </xf>
    <xf numFmtId="193" fontId="30" fillId="32" borderId="35" xfId="43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94" fontId="10" fillId="32" borderId="24" xfId="43" applyNumberFormat="1" applyFont="1" applyFill="1" applyBorder="1" applyAlignment="1">
      <alignment horizontal="center" vertical="center"/>
    </xf>
    <xf numFmtId="194" fontId="10" fillId="32" borderId="34" xfId="43" applyNumberFormat="1" applyFont="1" applyFill="1" applyBorder="1" applyAlignment="1">
      <alignment horizontal="center" vertical="center"/>
    </xf>
    <xf numFmtId="193" fontId="36" fillId="32" borderId="32" xfId="43" applyNumberFormat="1" applyFont="1" applyFill="1" applyBorder="1" applyAlignment="1">
      <alignment horizontal="center" vertical="center" wrapText="1"/>
    </xf>
    <xf numFmtId="193" fontId="36" fillId="32" borderId="35" xfId="43" applyNumberFormat="1" applyFont="1" applyFill="1" applyBorder="1" applyAlignment="1">
      <alignment horizontal="center" vertical="center" wrapText="1"/>
    </xf>
  </cellXfs>
  <cellStyles count="5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02\CTKe\GTSX-SOCONGTHUONGTHANG2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02\CTKe\Tongmucchung-T2-TCT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3\Th&#225;ng%203\CTKe\TMUCCHUNG%20T3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XNK_dieuchinh_HQuan\daysoXNK_013014_HQu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XNK_dieuchinh_HQuan\S&#7889;%20li&#7879;u%20th&#225;ng%2002-%202013%20ch&#7881;nh%20m&#7899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-in"/>
      <sheetName val="GTSX-GIASS-IN"/>
      <sheetName val="Chiso-IIP-THEOCHUONGTRINH"/>
    </sheetNames>
    <sheetDataSet>
      <sheetData sheetId="0">
        <row r="13">
          <cell r="C13">
            <v>134105</v>
          </cell>
          <cell r="D13">
            <v>76549</v>
          </cell>
          <cell r="E13">
            <v>210654</v>
          </cell>
          <cell r="F13">
            <v>32839</v>
          </cell>
          <cell r="G13">
            <v>169408</v>
          </cell>
        </row>
        <row r="14">
          <cell r="C14">
            <v>33704231</v>
          </cell>
          <cell r="D14">
            <v>31990755</v>
          </cell>
          <cell r="E14">
            <v>65694985</v>
          </cell>
          <cell r="F14">
            <v>23115941</v>
          </cell>
          <cell r="G14">
            <v>55876766</v>
          </cell>
        </row>
        <row r="15">
          <cell r="C15">
            <v>242120</v>
          </cell>
          <cell r="D15">
            <v>277361</v>
          </cell>
          <cell r="E15">
            <v>519481</v>
          </cell>
          <cell r="F15">
            <v>214477</v>
          </cell>
          <cell r="G15">
            <v>592551</v>
          </cell>
        </row>
        <row r="16">
          <cell r="C16">
            <v>63408</v>
          </cell>
          <cell r="D16">
            <v>56026</v>
          </cell>
          <cell r="E16">
            <v>119435</v>
          </cell>
          <cell r="F16">
            <v>35286</v>
          </cell>
          <cell r="G16">
            <v>84576</v>
          </cell>
        </row>
      </sheetData>
      <sheetData sheetId="1">
        <row r="13">
          <cell r="C13">
            <v>76110</v>
          </cell>
          <cell r="F13">
            <v>21569</v>
          </cell>
          <cell r="G13">
            <v>111270</v>
          </cell>
        </row>
        <row r="14">
          <cell r="C14">
            <v>26873091</v>
          </cell>
          <cell r="F14">
            <v>19091462</v>
          </cell>
          <cell r="G14">
            <v>46148634</v>
          </cell>
        </row>
        <row r="15">
          <cell r="C15">
            <v>179774</v>
          </cell>
          <cell r="F15">
            <v>188155</v>
          </cell>
          <cell r="G15">
            <v>519827</v>
          </cell>
        </row>
        <row r="16">
          <cell r="C16">
            <v>47165</v>
          </cell>
          <cell r="F16">
            <v>26912</v>
          </cell>
          <cell r="G16">
            <v>64503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DC"/>
      <sheetName val="2014-goc"/>
      <sheetName val="T01-Lan1"/>
      <sheetName val="T02-DC"/>
    </sheetNames>
    <sheetDataSet>
      <sheetData sheetId="3">
        <row r="15">
          <cell r="C15">
            <v>845.94</v>
          </cell>
          <cell r="D15">
            <v>826.32</v>
          </cell>
          <cell r="E15">
            <v>1672.2600000000002</v>
          </cell>
          <cell r="F15">
            <v>1484.61</v>
          </cell>
        </row>
        <row r="16">
          <cell r="C16">
            <v>7651.439999999999</v>
          </cell>
          <cell r="D16">
            <v>7521.912074999999</v>
          </cell>
          <cell r="E16">
            <v>15173.352074999999</v>
          </cell>
          <cell r="F16">
            <v>13398.51</v>
          </cell>
        </row>
        <row r="17">
          <cell r="C17">
            <v>265.93</v>
          </cell>
          <cell r="D17">
            <v>261.72</v>
          </cell>
          <cell r="E17">
            <v>527.6500000000001</v>
          </cell>
          <cell r="F17">
            <v>472.74</v>
          </cell>
        </row>
        <row r="19">
          <cell r="C19">
            <v>6764.182</v>
          </cell>
          <cell r="D19">
            <v>6520.982075</v>
          </cell>
          <cell r="E19">
            <v>13285.164074999999</v>
          </cell>
          <cell r="F19">
            <v>11883.800000000001</v>
          </cell>
        </row>
        <row r="20">
          <cell r="C20">
            <v>766.56</v>
          </cell>
          <cell r="D20">
            <v>805.36</v>
          </cell>
          <cell r="E20">
            <v>1571.92</v>
          </cell>
          <cell r="F20">
            <v>1331.12</v>
          </cell>
        </row>
        <row r="21">
          <cell r="C21">
            <v>7.098</v>
          </cell>
          <cell r="D21">
            <v>7.4</v>
          </cell>
          <cell r="E21">
            <v>14.498000000000001</v>
          </cell>
          <cell r="F21">
            <v>12.69</v>
          </cell>
        </row>
        <row r="22">
          <cell r="C22">
            <v>1225.47</v>
          </cell>
          <cell r="D22">
            <v>1276.21</v>
          </cell>
          <cell r="E22">
            <v>2501.6800000000003</v>
          </cell>
          <cell r="F22">
            <v>2128.25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BChung-2 -2012"/>
      <sheetName val="TMBChung-3 -2013TCTK"/>
      <sheetName val="00000000"/>
      <sheetName val="10000000"/>
      <sheetName val="20000000"/>
      <sheetName val="30000000"/>
    </sheetNames>
    <sheetDataSet>
      <sheetData sheetId="1">
        <row r="15">
          <cell r="D15">
            <v>757.73</v>
          </cell>
        </row>
        <row r="16">
          <cell r="D16">
            <v>7328.48</v>
          </cell>
        </row>
        <row r="17">
          <cell r="D17">
            <v>237.41</v>
          </cell>
        </row>
        <row r="19">
          <cell r="D19">
            <v>6545.75</v>
          </cell>
        </row>
        <row r="20">
          <cell r="D20">
            <v>684.89</v>
          </cell>
        </row>
        <row r="21">
          <cell r="D21">
            <v>6.71</v>
          </cell>
        </row>
        <row r="22">
          <cell r="D22">
            <v>1086.27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Q_014_new"/>
      <sheetName val="HQuan_013"/>
      <sheetName val="HQ_013_new"/>
      <sheetName val="HQuan_2014"/>
      <sheetName val="XNK_HQuan_012"/>
      <sheetName val="XK02-ĐP"/>
      <sheetName val="NK02-ĐP"/>
      <sheetName val="00000000"/>
      <sheetName val="10000000"/>
      <sheetName val="20000000"/>
      <sheetName val="30000000"/>
      <sheetName val="40000000"/>
    </sheetNames>
    <sheetDataSet>
      <sheetData sheetId="3">
        <row r="23">
          <cell r="D23">
            <v>133787573.7289</v>
          </cell>
        </row>
        <row r="24">
          <cell r="D24">
            <v>728192905.1438006</v>
          </cell>
        </row>
        <row r="25">
          <cell r="D25">
            <v>2832811.7219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HDN"/>
      <sheetName val="MHNK"/>
      <sheetName val="MHXK"/>
      <sheetName val="TTNK"/>
      <sheetName val="TTXK"/>
      <sheetName val="TT theo MH NK"/>
      <sheetName val="TT theo MH XK"/>
    </sheetNames>
    <sheetDataSet>
      <sheetData sheetId="0">
        <row r="5">
          <cell r="C5">
            <v>41919503.984799996</v>
          </cell>
        </row>
        <row r="6">
          <cell r="C6">
            <v>576946713.6718</v>
          </cell>
        </row>
        <row r="7">
          <cell r="C7">
            <v>1806037.24</v>
          </cell>
        </row>
        <row r="9">
          <cell r="C9">
            <v>58689557.35190001</v>
          </cell>
        </row>
        <row r="10">
          <cell r="C10">
            <v>540803224.6255</v>
          </cell>
        </row>
        <row r="11">
          <cell r="C11">
            <v>3860547.6903000004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8">
      <selection activeCell="B30" sqref="B30"/>
    </sheetView>
  </sheetViews>
  <sheetFormatPr defaultColWidth="8.72265625" defaultRowHeight="20.25" customHeight="1"/>
  <cols>
    <col min="1" max="1" width="3.99609375" style="42" bestFit="1" customWidth="1"/>
    <col min="2" max="2" width="60.8125" style="42" customWidth="1"/>
    <col min="3" max="3" width="11.453125" style="42" customWidth="1"/>
    <col min="4" max="4" width="12.18359375" style="42" customWidth="1"/>
    <col min="5" max="5" width="12.6328125" style="42" customWidth="1"/>
    <col min="6" max="16384" width="8.90625" style="42" customWidth="1"/>
  </cols>
  <sheetData>
    <row r="1" ht="15" customHeight="1">
      <c r="B1" s="43" t="s">
        <v>7</v>
      </c>
    </row>
    <row r="2" spans="2:5" ht="29.25" customHeight="1">
      <c r="B2" s="44" t="s">
        <v>312</v>
      </c>
      <c r="C2" s="45"/>
      <c r="D2" s="46"/>
      <c r="E2" s="46"/>
    </row>
    <row r="3" ht="14.25" customHeight="1">
      <c r="E3" s="47" t="s">
        <v>176</v>
      </c>
    </row>
    <row r="4" spans="1:6" ht="31.5" customHeight="1">
      <c r="A4" s="236" t="s">
        <v>37</v>
      </c>
      <c r="B4" s="236" t="s">
        <v>38</v>
      </c>
      <c r="C4" s="236" t="s">
        <v>201</v>
      </c>
      <c r="D4" s="48" t="s">
        <v>202</v>
      </c>
      <c r="E4" s="49"/>
      <c r="F4" s="236" t="s">
        <v>203</v>
      </c>
    </row>
    <row r="5" spans="1:6" ht="31.5" customHeight="1">
      <c r="A5" s="237"/>
      <c r="B5" s="237"/>
      <c r="C5" s="238"/>
      <c r="D5" s="50" t="s">
        <v>178</v>
      </c>
      <c r="E5" s="50" t="s">
        <v>179</v>
      </c>
      <c r="F5" s="238"/>
    </row>
    <row r="6" spans="1:6" ht="18" customHeight="1">
      <c r="A6" s="58" t="s">
        <v>10</v>
      </c>
      <c r="B6" s="58" t="s">
        <v>11</v>
      </c>
      <c r="C6" s="87">
        <v>1</v>
      </c>
      <c r="D6" s="87">
        <v>2</v>
      </c>
      <c r="E6" s="87">
        <v>3</v>
      </c>
      <c r="F6" s="87">
        <v>4</v>
      </c>
    </row>
    <row r="7" spans="1:6" ht="20.25" customHeight="1">
      <c r="A7" s="51"/>
      <c r="B7" s="64" t="s">
        <v>63</v>
      </c>
      <c r="C7" s="116">
        <v>99.24</v>
      </c>
      <c r="D7" s="116">
        <v>89.67627001269956</v>
      </c>
      <c r="E7" s="116">
        <v>117.7005917491175</v>
      </c>
      <c r="F7" s="116">
        <v>107.1929221985565</v>
      </c>
    </row>
    <row r="8" spans="1:6" ht="20.25" customHeight="1">
      <c r="A8" s="52" t="s">
        <v>39</v>
      </c>
      <c r="B8" s="65" t="s">
        <v>41</v>
      </c>
      <c r="C8" s="91"/>
      <c r="D8" s="91"/>
      <c r="E8" s="91"/>
      <c r="F8" s="91"/>
    </row>
    <row r="9" spans="1:6" ht="20.25" customHeight="1">
      <c r="A9" s="53">
        <v>1</v>
      </c>
      <c r="B9" s="66" t="s">
        <v>59</v>
      </c>
      <c r="C9" s="117">
        <v>92.17882893644938</v>
      </c>
      <c r="D9" s="117">
        <v>54.83942900610293</v>
      </c>
      <c r="E9" s="117">
        <v>101.2205556634422</v>
      </c>
      <c r="F9" s="117">
        <v>95.19035745818901</v>
      </c>
    </row>
    <row r="10" spans="1:6" ht="20.25" customHeight="1">
      <c r="A10" s="53">
        <v>2</v>
      </c>
      <c r="B10" s="66" t="s">
        <v>60</v>
      </c>
      <c r="C10" s="117">
        <v>99.68594625081334</v>
      </c>
      <c r="D10" s="117">
        <v>90.11343708940211</v>
      </c>
      <c r="E10" s="117">
        <v>118.2451498469716</v>
      </c>
      <c r="F10" s="117">
        <v>107.6983293795289</v>
      </c>
    </row>
    <row r="11" spans="1:6" ht="20.25" customHeight="1">
      <c r="A11" s="53">
        <v>3</v>
      </c>
      <c r="B11" s="66" t="s">
        <v>61</v>
      </c>
      <c r="C11" s="117">
        <v>63.10362885015449</v>
      </c>
      <c r="D11" s="117">
        <v>111.5357942629295</v>
      </c>
      <c r="E11" s="117">
        <v>97.60223326241957</v>
      </c>
      <c r="F11" s="117">
        <f>F28</f>
        <v>77.55798240279297</v>
      </c>
    </row>
    <row r="12" spans="1:6" ht="20.25" customHeight="1">
      <c r="A12" s="53">
        <v>4</v>
      </c>
      <c r="B12" s="66" t="s">
        <v>62</v>
      </c>
      <c r="C12" s="117">
        <v>100.153452685422</v>
      </c>
      <c r="D12" s="117">
        <v>97.16547497446373</v>
      </c>
      <c r="E12" s="117">
        <v>102.2574576726687</v>
      </c>
      <c r="F12" s="117">
        <f>F29</f>
        <v>101.1793998165378</v>
      </c>
    </row>
    <row r="13" spans="1:6" ht="20.25" customHeight="1">
      <c r="A13" s="52" t="s">
        <v>40</v>
      </c>
      <c r="B13" s="65" t="s">
        <v>42</v>
      </c>
      <c r="C13" s="91"/>
      <c r="D13" s="91"/>
      <c r="E13" s="91"/>
      <c r="F13" s="91"/>
    </row>
    <row r="14" spans="1:6" ht="20.25" customHeight="1">
      <c r="A14" s="53">
        <v>1</v>
      </c>
      <c r="B14" s="67" t="s">
        <v>43</v>
      </c>
      <c r="C14" s="117">
        <v>92.17882893644938</v>
      </c>
      <c r="D14" s="117">
        <v>54.83942900610293</v>
      </c>
      <c r="E14" s="117">
        <v>101.2205556634422</v>
      </c>
      <c r="F14" s="117">
        <f>F9</f>
        <v>95.19035745818901</v>
      </c>
    </row>
    <row r="15" spans="1:6" ht="20.25" customHeight="1">
      <c r="A15" s="53">
        <f>A14+1</f>
        <v>2</v>
      </c>
      <c r="B15" s="67" t="s">
        <v>44</v>
      </c>
      <c r="C15" s="117">
        <v>86.67757813218981</v>
      </c>
      <c r="D15" s="117">
        <v>93.55103180422711</v>
      </c>
      <c r="E15" s="117">
        <v>102.1633499932493</v>
      </c>
      <c r="F15" s="117">
        <v>93.52996023845151</v>
      </c>
    </row>
    <row r="16" spans="1:6" ht="20.25" customHeight="1">
      <c r="A16" s="53">
        <f aca="true" t="shared" si="0" ref="A16:A29">A15+1</f>
        <v>3</v>
      </c>
      <c r="B16" s="67" t="s">
        <v>45</v>
      </c>
      <c r="C16" s="117">
        <v>85.41598694942904</v>
      </c>
      <c r="D16" s="117">
        <v>82.76037687802395</v>
      </c>
      <c r="E16" s="117">
        <v>131.0483870967742</v>
      </c>
      <c r="F16" s="117">
        <v>101.4058636524196</v>
      </c>
    </row>
    <row r="17" spans="1:6" ht="20.25" customHeight="1">
      <c r="A17" s="53">
        <f t="shared" si="0"/>
        <v>4</v>
      </c>
      <c r="B17" s="67" t="s">
        <v>46</v>
      </c>
      <c r="C17" s="117">
        <v>98.25121265811508</v>
      </c>
      <c r="D17" s="117">
        <v>91.72200777318864</v>
      </c>
      <c r="E17" s="117">
        <v>105.682262111103</v>
      </c>
      <c r="F17" s="117">
        <v>101.671388131151</v>
      </c>
    </row>
    <row r="18" spans="1:6" ht="20.25" customHeight="1">
      <c r="A18" s="53">
        <f t="shared" si="0"/>
        <v>5</v>
      </c>
      <c r="B18" s="67" t="s">
        <v>47</v>
      </c>
      <c r="C18" s="117">
        <v>112.3167171292459</v>
      </c>
      <c r="D18" s="117">
        <v>81.37054086510685</v>
      </c>
      <c r="E18" s="117">
        <v>136.9080111879215</v>
      </c>
      <c r="F18" s="117">
        <v>122.1610362593021</v>
      </c>
    </row>
    <row r="19" spans="1:6" ht="20.25" customHeight="1">
      <c r="A19" s="53">
        <f t="shared" si="0"/>
        <v>6</v>
      </c>
      <c r="B19" s="67" t="s">
        <v>48</v>
      </c>
      <c r="C19" s="117">
        <v>108.3759235272829</v>
      </c>
      <c r="D19" s="117">
        <v>89.00142188065182</v>
      </c>
      <c r="E19" s="117">
        <v>136.5947955457407</v>
      </c>
      <c r="F19" s="117">
        <v>120.05527171662598</v>
      </c>
    </row>
    <row r="20" spans="1:6" ht="20.25" customHeight="1">
      <c r="A20" s="53">
        <f t="shared" si="0"/>
        <v>7</v>
      </c>
      <c r="B20" s="67" t="s">
        <v>49</v>
      </c>
      <c r="C20" s="117">
        <v>82.704890900661</v>
      </c>
      <c r="D20" s="117">
        <v>81.61263171967984</v>
      </c>
      <c r="E20" s="117">
        <v>112.8143262370016</v>
      </c>
      <c r="F20" s="117">
        <v>93.97599970248682</v>
      </c>
    </row>
    <row r="21" spans="1:6" ht="20.25" customHeight="1">
      <c r="A21" s="53">
        <f t="shared" si="0"/>
        <v>8</v>
      </c>
      <c r="B21" s="67" t="s">
        <v>50</v>
      </c>
      <c r="C21" s="117">
        <v>121.9382975268589</v>
      </c>
      <c r="D21" s="117">
        <v>87.53835497660928</v>
      </c>
      <c r="E21" s="117">
        <v>134.1206193876133</v>
      </c>
      <c r="F21" s="117">
        <v>127.3371040861962</v>
      </c>
    </row>
    <row r="22" spans="1:6" ht="20.25" customHeight="1">
      <c r="A22" s="53">
        <f t="shared" si="0"/>
        <v>9</v>
      </c>
      <c r="B22" s="67" t="s">
        <v>51</v>
      </c>
      <c r="C22" s="117">
        <v>91.90099773476447</v>
      </c>
      <c r="D22" s="117">
        <v>91.89523717906948</v>
      </c>
      <c r="E22" s="117">
        <v>106.1659994803542</v>
      </c>
      <c r="F22" s="117">
        <v>98.22103579095398</v>
      </c>
    </row>
    <row r="23" spans="1:6" ht="20.25" customHeight="1">
      <c r="A23" s="53">
        <f t="shared" si="0"/>
        <v>10</v>
      </c>
      <c r="B23" s="67" t="s">
        <v>52</v>
      </c>
      <c r="C23" s="117">
        <v>69.00103878667464</v>
      </c>
      <c r="D23" s="117">
        <v>125.8002675845076</v>
      </c>
      <c r="E23" s="117">
        <v>84.47706146498884</v>
      </c>
      <c r="F23" s="117">
        <v>76.84415220042604</v>
      </c>
    </row>
    <row r="24" spans="1:6" ht="20.25" customHeight="1">
      <c r="A24" s="53">
        <f t="shared" si="0"/>
        <v>11</v>
      </c>
      <c r="B24" s="67" t="s">
        <v>53</v>
      </c>
      <c r="C24" s="117">
        <v>90.93732365673442</v>
      </c>
      <c r="D24" s="117">
        <v>94.83975537979268</v>
      </c>
      <c r="E24" s="117">
        <v>142.2966668010844</v>
      </c>
      <c r="F24" s="117">
        <v>110.3188138992172</v>
      </c>
    </row>
    <row r="25" spans="1:6" ht="20.25" customHeight="1">
      <c r="A25" s="53">
        <f t="shared" si="0"/>
        <v>12</v>
      </c>
      <c r="B25" s="67" t="s">
        <v>54</v>
      </c>
      <c r="C25" s="117">
        <v>92.93131581072812</v>
      </c>
      <c r="D25" s="117">
        <v>93.31649969713204</v>
      </c>
      <c r="E25" s="117">
        <v>134.2134393265097</v>
      </c>
      <c r="F25" s="117">
        <v>109.1352551408512</v>
      </c>
    </row>
    <row r="26" spans="1:6" ht="20.25" customHeight="1">
      <c r="A26" s="53">
        <f t="shared" si="0"/>
        <v>13</v>
      </c>
      <c r="B26" s="67" t="s">
        <v>55</v>
      </c>
      <c r="C26" s="117">
        <v>154.9305400232847</v>
      </c>
      <c r="D26" s="117">
        <v>88.29850079006754</v>
      </c>
      <c r="E26" s="117">
        <v>108.6841540092199</v>
      </c>
      <c r="F26" s="117">
        <v>129.1588842010327</v>
      </c>
    </row>
    <row r="27" spans="1:6" ht="20.25" customHeight="1">
      <c r="A27" s="53">
        <f t="shared" si="0"/>
        <v>14</v>
      </c>
      <c r="B27" s="67" t="s">
        <v>56</v>
      </c>
      <c r="C27" s="117">
        <v>113.9435752806472</v>
      </c>
      <c r="D27" s="117">
        <v>87.62698794602449</v>
      </c>
      <c r="E27" s="117">
        <v>108.7443688693359</v>
      </c>
      <c r="F27" s="117">
        <v>111.4548787455261</v>
      </c>
    </row>
    <row r="28" spans="1:6" ht="20.25" customHeight="1">
      <c r="A28" s="53">
        <f t="shared" si="0"/>
        <v>15</v>
      </c>
      <c r="B28" s="67" t="s">
        <v>57</v>
      </c>
      <c r="C28" s="117">
        <v>63.10362885015449</v>
      </c>
      <c r="D28" s="117">
        <v>111.5357942629295</v>
      </c>
      <c r="E28" s="117">
        <v>97.60223326241957</v>
      </c>
      <c r="F28" s="117">
        <v>77.55798240279297</v>
      </c>
    </row>
    <row r="29" spans="1:6" ht="20.25" customHeight="1">
      <c r="A29" s="54">
        <f t="shared" si="0"/>
        <v>16</v>
      </c>
      <c r="B29" s="68" t="s">
        <v>58</v>
      </c>
      <c r="C29" s="118">
        <v>100.153452685422</v>
      </c>
      <c r="D29" s="118">
        <v>97.16547497446373</v>
      </c>
      <c r="E29" s="118">
        <v>102.2574576726687</v>
      </c>
      <c r="F29" s="118">
        <v>101.1793998165378</v>
      </c>
    </row>
    <row r="30" ht="20.25" customHeight="1">
      <c r="B30" s="123" t="s">
        <v>211</v>
      </c>
    </row>
  </sheetData>
  <sheetProtection/>
  <mergeCells count="4">
    <mergeCell ref="A4:A5"/>
    <mergeCell ref="B4:B5"/>
    <mergeCell ref="C4:C5"/>
    <mergeCell ref="F4:F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5">
      <selection activeCell="B17" sqref="B17"/>
    </sheetView>
  </sheetViews>
  <sheetFormatPr defaultColWidth="8.72265625" defaultRowHeight="20.25" customHeight="1"/>
  <cols>
    <col min="1" max="1" width="3.99609375" style="42" bestFit="1" customWidth="1"/>
    <col min="2" max="2" width="37.453125" style="42" customWidth="1"/>
    <col min="3" max="3" width="11.36328125" style="42" customWidth="1"/>
    <col min="4" max="4" width="12.453125" style="42" customWidth="1"/>
    <col min="5" max="5" width="12.36328125" style="42" bestFit="1" customWidth="1"/>
    <col min="6" max="7" width="12.36328125" style="42" customWidth="1"/>
    <col min="8" max="9" width="7.6328125" style="42" customWidth="1"/>
    <col min="10" max="16384" width="8.90625" style="42" customWidth="1"/>
  </cols>
  <sheetData>
    <row r="1" ht="15" customHeight="1">
      <c r="B1" s="43" t="s">
        <v>7</v>
      </c>
    </row>
    <row r="2" spans="2:9" ht="29.25" customHeight="1">
      <c r="B2" s="44" t="s">
        <v>311</v>
      </c>
      <c r="C2" s="45"/>
      <c r="D2" s="45"/>
      <c r="E2" s="45"/>
      <c r="F2" s="45"/>
      <c r="G2" s="45"/>
      <c r="H2" s="46"/>
      <c r="I2" s="46"/>
    </row>
    <row r="3" spans="8:9" ht="14.25" customHeight="1">
      <c r="H3" s="57" t="s">
        <v>64</v>
      </c>
      <c r="I3" s="57"/>
    </row>
    <row r="4" spans="1:10" ht="15.75" customHeight="1">
      <c r="A4" s="236" t="s">
        <v>37</v>
      </c>
      <c r="B4" s="236" t="s">
        <v>38</v>
      </c>
      <c r="C4" s="242" t="s">
        <v>204</v>
      </c>
      <c r="D4" s="243"/>
      <c r="E4" s="244"/>
      <c r="F4" s="242" t="s">
        <v>205</v>
      </c>
      <c r="G4" s="244"/>
      <c r="H4" s="239" t="s">
        <v>9</v>
      </c>
      <c r="I4" s="240"/>
      <c r="J4" s="241"/>
    </row>
    <row r="5" spans="1:10" ht="60">
      <c r="A5" s="237"/>
      <c r="B5" s="237"/>
      <c r="C5" s="111" t="s">
        <v>206</v>
      </c>
      <c r="D5" s="111" t="s">
        <v>207</v>
      </c>
      <c r="E5" s="111" t="s">
        <v>210</v>
      </c>
      <c r="F5" s="111" t="s">
        <v>208</v>
      </c>
      <c r="G5" s="111" t="s">
        <v>209</v>
      </c>
      <c r="H5" s="114" t="s">
        <v>194</v>
      </c>
      <c r="I5" s="115" t="s">
        <v>195</v>
      </c>
      <c r="J5" s="115" t="s">
        <v>198</v>
      </c>
    </row>
    <row r="6" spans="1:10" ht="15.75">
      <c r="A6" s="58" t="s">
        <v>10</v>
      </c>
      <c r="B6" s="58" t="s">
        <v>11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</row>
    <row r="7" spans="1:10" ht="42" customHeight="1">
      <c r="A7" s="60" t="s">
        <v>39</v>
      </c>
      <c r="B7" s="61" t="s">
        <v>65</v>
      </c>
      <c r="C7" s="62">
        <f>SUM(C8:C11)</f>
        <v>27176.140000000003</v>
      </c>
      <c r="D7" s="62">
        <f>SUM(D8:D11)</f>
        <v>25797.96</v>
      </c>
      <c r="E7" s="62">
        <f>SUM(E8:E11)</f>
        <v>52974.09999999999</v>
      </c>
      <c r="F7" s="62">
        <f>SUM(F8:F11)</f>
        <v>19328.097999999998</v>
      </c>
      <c r="G7" s="62">
        <f>SUM(G8:G11)</f>
        <v>46844.23399999999</v>
      </c>
      <c r="H7" s="121">
        <f>D7/C7*100</f>
        <v>94.92871320209565</v>
      </c>
      <c r="I7" s="121">
        <f>D7/F7*100</f>
        <v>133.47386794086</v>
      </c>
      <c r="J7" s="121">
        <f>E7/G7*100</f>
        <v>113.08563611051896</v>
      </c>
    </row>
    <row r="8" spans="1:10" ht="29.25" customHeight="1">
      <c r="A8" s="53">
        <v>1</v>
      </c>
      <c r="B8" s="9" t="s">
        <v>66</v>
      </c>
      <c r="C8" s="63">
        <f>'[1]GTSX-GIASS-IN'!C13:C13/1000</f>
        <v>76.11</v>
      </c>
      <c r="D8" s="63">
        <v>43.444</v>
      </c>
      <c r="E8" s="63">
        <v>119.554</v>
      </c>
      <c r="F8" s="63">
        <f>'[1]GTSX-GIASS-IN'!F13/1000</f>
        <v>21.569</v>
      </c>
      <c r="G8" s="63">
        <f>'[1]GTSX-GIASS-IN'!G13/1000</f>
        <v>111.27</v>
      </c>
      <c r="H8" s="128">
        <f aca="true" t="shared" si="0" ref="H8:H16">D8/C8*100</f>
        <v>57.08054132177113</v>
      </c>
      <c r="I8" s="128">
        <f aca="true" t="shared" si="1" ref="I8:I16">D8/F8*100</f>
        <v>201.4187027678613</v>
      </c>
      <c r="J8" s="128">
        <f aca="true" t="shared" si="2" ref="J8:J16">E8/G8*100</f>
        <v>107.44495371618585</v>
      </c>
    </row>
    <row r="9" spans="1:10" ht="29.25" customHeight="1">
      <c r="A9" s="53">
        <v>2</v>
      </c>
      <c r="B9" s="9" t="s">
        <v>67</v>
      </c>
      <c r="C9" s="63">
        <f>'[1]GTSX-GIASS-IN'!C14:C14/1000</f>
        <v>26873.091</v>
      </c>
      <c r="D9" s="63">
        <v>25506.901</v>
      </c>
      <c r="E9" s="63">
        <v>52379.992</v>
      </c>
      <c r="F9" s="63">
        <f>'[1]GTSX-GIASS-IN'!F14/1000</f>
        <v>19091.462</v>
      </c>
      <c r="G9" s="63">
        <f>'[1]GTSX-GIASS-IN'!G14/1000</f>
        <v>46148.634</v>
      </c>
      <c r="H9" s="128">
        <f t="shared" si="0"/>
        <v>94.91614120608605</v>
      </c>
      <c r="I9" s="128">
        <f t="shared" si="1"/>
        <v>133.60370724882148</v>
      </c>
      <c r="J9" s="128">
        <f t="shared" si="2"/>
        <v>113.50280053793142</v>
      </c>
    </row>
    <row r="10" spans="1:10" ht="29.25" customHeight="1">
      <c r="A10" s="53">
        <v>3</v>
      </c>
      <c r="B10" s="9" t="s">
        <v>68</v>
      </c>
      <c r="C10" s="63">
        <f>'[1]GTSX-GIASS-IN'!C15:C15/1000</f>
        <v>179.774</v>
      </c>
      <c r="D10" s="63">
        <v>205.941</v>
      </c>
      <c r="E10" s="63">
        <v>385.715</v>
      </c>
      <c r="F10" s="63">
        <f>'[1]GTSX-GIASS-IN'!F15/1000</f>
        <v>188.155</v>
      </c>
      <c r="G10" s="63">
        <f>'[1]GTSX-GIASS-IN'!G15/1000</f>
        <v>519.827</v>
      </c>
      <c r="H10" s="128">
        <f t="shared" si="0"/>
        <v>114.5554974579194</v>
      </c>
      <c r="I10" s="128">
        <f t="shared" si="1"/>
        <v>109.45284472907974</v>
      </c>
      <c r="J10" s="128">
        <f t="shared" si="2"/>
        <v>74.20064752311826</v>
      </c>
    </row>
    <row r="11" spans="1:10" ht="29.25" customHeight="1">
      <c r="A11" s="53">
        <v>4</v>
      </c>
      <c r="B11" s="9" t="s">
        <v>69</v>
      </c>
      <c r="C11" s="63">
        <f>'[1]GTSX-GIASS-IN'!C16:C16/1000</f>
        <v>47.165</v>
      </c>
      <c r="D11" s="63">
        <v>41.674</v>
      </c>
      <c r="E11" s="63">
        <v>88.839</v>
      </c>
      <c r="F11" s="63">
        <f>'[1]GTSX-GIASS-IN'!F16/1000</f>
        <v>26.912</v>
      </c>
      <c r="G11" s="63">
        <f>'[1]GTSX-GIASS-IN'!G16/1000</f>
        <v>64.503</v>
      </c>
      <c r="H11" s="128">
        <f t="shared" si="0"/>
        <v>88.35789250503552</v>
      </c>
      <c r="I11" s="128">
        <f t="shared" si="1"/>
        <v>154.85285374554104</v>
      </c>
      <c r="J11" s="128">
        <f t="shared" si="2"/>
        <v>137.72847774522114</v>
      </c>
    </row>
    <row r="12" spans="1:10" ht="42" customHeight="1">
      <c r="A12" s="52" t="s">
        <v>39</v>
      </c>
      <c r="B12" s="69" t="s">
        <v>70</v>
      </c>
      <c r="C12" s="119">
        <f>SUM(C13:C16)</f>
        <v>34143.86400000001</v>
      </c>
      <c r="D12" s="119">
        <f>SUM(D13:D16)</f>
        <v>32400.691000000003</v>
      </c>
      <c r="E12" s="119">
        <f>SUM(E13:E16)</f>
        <v>66544.555</v>
      </c>
      <c r="F12" s="119">
        <f>SUM(F13:F16)</f>
        <v>23398.542999999998</v>
      </c>
      <c r="G12" s="119">
        <f>SUM(G13:G16)</f>
        <v>56723.30100000001</v>
      </c>
      <c r="H12" s="120">
        <f t="shared" si="0"/>
        <v>94.89462294015696</v>
      </c>
      <c r="I12" s="120">
        <f t="shared" si="1"/>
        <v>138.47311347548435</v>
      </c>
      <c r="J12" s="120">
        <f t="shared" si="2"/>
        <v>117.3143202649648</v>
      </c>
    </row>
    <row r="13" spans="1:10" ht="29.25" customHeight="1">
      <c r="A13" s="53">
        <v>1</v>
      </c>
      <c r="B13" s="66" t="s">
        <v>66</v>
      </c>
      <c r="C13" s="63">
        <f>'[1]GTSX- GIA TT-in'!C13/1000</f>
        <v>134.105</v>
      </c>
      <c r="D13" s="63">
        <f>'[1]GTSX- GIA TT-in'!D13/1000</f>
        <v>76.549</v>
      </c>
      <c r="E13" s="63">
        <f>'[1]GTSX- GIA TT-in'!E13/1000</f>
        <v>210.654</v>
      </c>
      <c r="F13" s="63">
        <f>'[1]GTSX- GIA TT-in'!F13/1000</f>
        <v>32.839</v>
      </c>
      <c r="G13" s="63">
        <f>'[1]GTSX- GIA TT-in'!G13/1000</f>
        <v>169.408</v>
      </c>
      <c r="H13" s="128">
        <f t="shared" si="0"/>
        <v>57.0813914470005</v>
      </c>
      <c r="I13" s="128">
        <f t="shared" si="1"/>
        <v>233.1039313011968</v>
      </c>
      <c r="J13" s="128">
        <f t="shared" si="2"/>
        <v>124.34713826973933</v>
      </c>
    </row>
    <row r="14" spans="1:10" ht="29.25" customHeight="1">
      <c r="A14" s="53">
        <f>A13+1</f>
        <v>2</v>
      </c>
      <c r="B14" s="66" t="s">
        <v>67</v>
      </c>
      <c r="C14" s="63">
        <f>'[1]GTSX- GIA TT-in'!C14/1000</f>
        <v>33704.231</v>
      </c>
      <c r="D14" s="63">
        <f>'[1]GTSX- GIA TT-in'!D14/1000</f>
        <v>31990.755</v>
      </c>
      <c r="E14" s="63">
        <f>'[1]GTSX- GIA TT-in'!E14/1000</f>
        <v>65694.985</v>
      </c>
      <c r="F14" s="63">
        <f>'[1]GTSX- GIA TT-in'!F14/1000</f>
        <v>23115.941</v>
      </c>
      <c r="G14" s="63">
        <f>'[1]GTSX- GIA TT-in'!G14/1000</f>
        <v>55876.766</v>
      </c>
      <c r="H14" s="128">
        <f t="shared" si="0"/>
        <v>94.91613975705306</v>
      </c>
      <c r="I14" s="128">
        <f t="shared" si="1"/>
        <v>138.39261399741417</v>
      </c>
      <c r="J14" s="128">
        <f t="shared" si="2"/>
        <v>117.57120123952771</v>
      </c>
    </row>
    <row r="15" spans="1:10" ht="29.25" customHeight="1">
      <c r="A15" s="53">
        <f>A14+1</f>
        <v>3</v>
      </c>
      <c r="B15" s="66" t="s">
        <v>68</v>
      </c>
      <c r="C15" s="63">
        <f>'[1]GTSX- GIA TT-in'!C15/1000</f>
        <v>242.12</v>
      </c>
      <c r="D15" s="63">
        <f>'[1]GTSX- GIA TT-in'!D15/1000</f>
        <v>277.361</v>
      </c>
      <c r="E15" s="63">
        <f>'[1]GTSX- GIA TT-in'!E15/1000</f>
        <v>519.481</v>
      </c>
      <c r="F15" s="63">
        <f>'[1]GTSX- GIA TT-in'!F15/1000</f>
        <v>214.477</v>
      </c>
      <c r="G15" s="63">
        <f>'[1]GTSX- GIA TT-in'!G15/1000</f>
        <v>592.551</v>
      </c>
      <c r="H15" s="128">
        <f t="shared" si="0"/>
        <v>114.55517924995868</v>
      </c>
      <c r="I15" s="128">
        <f t="shared" si="1"/>
        <v>129.31969395319777</v>
      </c>
      <c r="J15" s="128">
        <f t="shared" si="2"/>
        <v>87.6685719878964</v>
      </c>
    </row>
    <row r="16" spans="1:10" ht="29.25" customHeight="1">
      <c r="A16" s="54">
        <v>4</v>
      </c>
      <c r="B16" s="70" t="s">
        <v>69</v>
      </c>
      <c r="C16" s="129">
        <f>'[1]GTSX- GIA TT-in'!C16/1000</f>
        <v>63.408</v>
      </c>
      <c r="D16" s="129">
        <f>'[1]GTSX- GIA TT-in'!D16/1000</f>
        <v>56.026</v>
      </c>
      <c r="E16" s="129">
        <f>'[1]GTSX- GIA TT-in'!E16/1000</f>
        <v>119.435</v>
      </c>
      <c r="F16" s="129">
        <f>'[1]GTSX- GIA TT-in'!F16/1000</f>
        <v>35.286</v>
      </c>
      <c r="G16" s="129">
        <f>'[1]GTSX- GIA TT-in'!G16/1000</f>
        <v>84.576</v>
      </c>
      <c r="H16" s="130">
        <f t="shared" si="0"/>
        <v>88.35793590714106</v>
      </c>
      <c r="I16" s="130">
        <f t="shared" si="1"/>
        <v>158.77685200929548</v>
      </c>
      <c r="J16" s="130">
        <f t="shared" si="2"/>
        <v>141.21618426031026</v>
      </c>
    </row>
    <row r="17" spans="2:6" ht="20.25" customHeight="1">
      <c r="B17" s="124" t="s">
        <v>213</v>
      </c>
      <c r="C17" s="122"/>
      <c r="D17" s="122"/>
      <c r="E17" s="122"/>
      <c r="F17" s="122"/>
    </row>
    <row r="18" spans="2:6" ht="20.25" customHeight="1">
      <c r="B18" s="124" t="s">
        <v>214</v>
      </c>
      <c r="C18" s="122"/>
      <c r="D18" s="122"/>
      <c r="E18" s="122"/>
      <c r="F18" s="122"/>
    </row>
  </sheetData>
  <sheetProtection/>
  <mergeCells count="5">
    <mergeCell ref="H4:J4"/>
    <mergeCell ref="A4:A5"/>
    <mergeCell ref="B4:B5"/>
    <mergeCell ref="C4:E4"/>
    <mergeCell ref="F4:G4"/>
  </mergeCells>
  <printOptions/>
  <pageMargins left="0.75" right="0.17" top="1" bottom="1" header="0.5" footer="0.5"/>
  <pageSetup horizontalDpi="600" verticalDpi="600" orientation="landscape" paperSize="9" r:id="rId1"/>
  <ignoredErrors>
    <ignoredError sqref="C8:C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6.8125" style="0" bestFit="1" customWidth="1"/>
    <col min="4" max="4" width="12.0859375" style="0" bestFit="1" customWidth="1"/>
    <col min="5" max="6" width="10.99609375" style="0" bestFit="1" customWidth="1"/>
    <col min="7" max="7" width="10.99609375" style="0" customWidth="1"/>
    <col min="8" max="9" width="7.90625" style="0" bestFit="1" customWidth="1"/>
  </cols>
  <sheetData>
    <row r="1" spans="1:7" ht="16.5">
      <c r="A1" s="42"/>
      <c r="B1" s="43" t="s">
        <v>7</v>
      </c>
      <c r="C1" s="43"/>
      <c r="D1" s="42"/>
      <c r="E1" s="42"/>
      <c r="F1" s="42"/>
      <c r="G1" s="42"/>
    </row>
    <row r="2" spans="1:7" ht="18.75">
      <c r="A2" s="42"/>
      <c r="B2" s="44" t="s">
        <v>310</v>
      </c>
      <c r="C2" s="44"/>
      <c r="D2" s="45"/>
      <c r="E2" s="46"/>
      <c r="F2" s="46"/>
      <c r="G2" s="46"/>
    </row>
    <row r="3" spans="1:7" ht="18.75">
      <c r="A3" s="42"/>
      <c r="B3" s="44"/>
      <c r="C3" s="44"/>
      <c r="D3" s="45"/>
      <c r="E3" s="46"/>
      <c r="F3" s="46"/>
      <c r="G3" s="46"/>
    </row>
    <row r="4" spans="1:10" ht="16.5" customHeight="1">
      <c r="A4" s="236" t="s">
        <v>37</v>
      </c>
      <c r="B4" s="236" t="s">
        <v>71</v>
      </c>
      <c r="C4" s="236" t="s">
        <v>36</v>
      </c>
      <c r="D4" s="246" t="s">
        <v>192</v>
      </c>
      <c r="E4" s="246" t="s">
        <v>199</v>
      </c>
      <c r="F4" s="246" t="s">
        <v>196</v>
      </c>
      <c r="G4" s="248" t="s">
        <v>200</v>
      </c>
      <c r="H4" s="239" t="s">
        <v>9</v>
      </c>
      <c r="I4" s="240"/>
      <c r="J4" s="241"/>
    </row>
    <row r="5" spans="1:10" ht="60">
      <c r="A5" s="245"/>
      <c r="B5" s="245"/>
      <c r="C5" s="245"/>
      <c r="D5" s="247"/>
      <c r="E5" s="247"/>
      <c r="F5" s="247"/>
      <c r="G5" s="247"/>
      <c r="H5" s="114" t="s">
        <v>194</v>
      </c>
      <c r="I5" s="115" t="s">
        <v>195</v>
      </c>
      <c r="J5" s="115" t="s">
        <v>198</v>
      </c>
    </row>
    <row r="6" spans="1:10" ht="16.5">
      <c r="A6" s="59" t="s">
        <v>10</v>
      </c>
      <c r="B6" s="59" t="s">
        <v>11</v>
      </c>
      <c r="C6" s="59" t="s">
        <v>72</v>
      </c>
      <c r="D6" s="88">
        <v>1</v>
      </c>
      <c r="E6" s="88">
        <v>2</v>
      </c>
      <c r="F6" s="88">
        <v>3</v>
      </c>
      <c r="G6" s="88">
        <v>4</v>
      </c>
      <c r="H6" s="59">
        <v>5</v>
      </c>
      <c r="I6" s="59">
        <v>6</v>
      </c>
      <c r="J6" s="59">
        <v>7</v>
      </c>
    </row>
    <row r="7" spans="1:10" ht="16.5">
      <c r="A7" s="83">
        <v>1</v>
      </c>
      <c r="B7" s="84" t="s">
        <v>73</v>
      </c>
      <c r="C7" s="98" t="s">
        <v>181</v>
      </c>
      <c r="D7" s="92">
        <v>673056.947248848</v>
      </c>
      <c r="E7" s="92">
        <v>625000.002604167</v>
      </c>
      <c r="F7" s="92">
        <v>448958.335203993</v>
      </c>
      <c r="G7" s="92"/>
      <c r="H7" s="92">
        <f>E7/D7*100</f>
        <v>92.85989917478513</v>
      </c>
      <c r="I7" s="93">
        <f>E7/F7*100</f>
        <v>139.21113689095134</v>
      </c>
      <c r="J7" s="93"/>
    </row>
    <row r="8" spans="1:10" ht="16.5">
      <c r="A8" s="71">
        <f>A7+1</f>
        <v>2</v>
      </c>
      <c r="B8" s="72" t="s">
        <v>74</v>
      </c>
      <c r="C8" s="98" t="s">
        <v>181</v>
      </c>
      <c r="D8" s="94">
        <v>606347.531043483</v>
      </c>
      <c r="E8" s="94">
        <v>434644.255169766</v>
      </c>
      <c r="F8" s="94">
        <v>613622.235842258</v>
      </c>
      <c r="G8" s="94"/>
      <c r="H8" s="94">
        <f aca="true" t="shared" si="0" ref="H8:H71">E8/D8*100</f>
        <v>71.68236579140888</v>
      </c>
      <c r="I8" s="95">
        <f aca="true" t="shared" si="1" ref="I8:I71">E8/F8*100</f>
        <v>70.83254644010304</v>
      </c>
      <c r="J8" s="95"/>
    </row>
    <row r="9" spans="1:10" ht="16.5">
      <c r="A9" s="71">
        <f aca="true" t="shared" si="2" ref="A9:A72">A8+1</f>
        <v>3</v>
      </c>
      <c r="B9" s="73" t="s">
        <v>75</v>
      </c>
      <c r="C9" s="99" t="s">
        <v>76</v>
      </c>
      <c r="D9" s="94">
        <v>5470.5</v>
      </c>
      <c r="E9" s="94">
        <v>4300</v>
      </c>
      <c r="F9" s="94">
        <v>7150</v>
      </c>
      <c r="G9" s="94"/>
      <c r="H9" s="94">
        <f t="shared" si="0"/>
        <v>78.60341833470432</v>
      </c>
      <c r="I9" s="95">
        <f t="shared" si="1"/>
        <v>60.13986013986013</v>
      </c>
      <c r="J9" s="95"/>
    </row>
    <row r="10" spans="1:10" ht="18.75" customHeight="1">
      <c r="A10" s="71">
        <f t="shared" si="2"/>
        <v>4</v>
      </c>
      <c r="B10" s="73" t="s">
        <v>77</v>
      </c>
      <c r="C10" s="99" t="s">
        <v>76</v>
      </c>
      <c r="D10" s="94">
        <v>3466.68751382046</v>
      </c>
      <c r="E10" s="94">
        <v>3421.33840390129</v>
      </c>
      <c r="F10" s="94">
        <v>1721.25066093178</v>
      </c>
      <c r="G10" s="94"/>
      <c r="H10" s="94">
        <f t="shared" si="0"/>
        <v>98.69186046511608</v>
      </c>
      <c r="I10" s="95">
        <f t="shared" si="1"/>
        <v>198.77049180327904</v>
      </c>
      <c r="J10" s="95"/>
    </row>
    <row r="11" spans="1:10" ht="16.5">
      <c r="A11" s="71">
        <f t="shared" si="2"/>
        <v>5</v>
      </c>
      <c r="B11" s="73" t="s">
        <v>78</v>
      </c>
      <c r="C11" s="99" t="s">
        <v>76</v>
      </c>
      <c r="D11" s="94">
        <v>17966</v>
      </c>
      <c r="E11" s="94">
        <v>18517</v>
      </c>
      <c r="F11" s="94">
        <v>18089</v>
      </c>
      <c r="G11" s="94"/>
      <c r="H11" s="94">
        <f t="shared" si="0"/>
        <v>103.06690415228765</v>
      </c>
      <c r="I11" s="95">
        <f t="shared" si="1"/>
        <v>102.3660788324396</v>
      </c>
      <c r="J11" s="95"/>
    </row>
    <row r="12" spans="1:10" ht="16.5">
      <c r="A12" s="71">
        <f t="shared" si="2"/>
        <v>6</v>
      </c>
      <c r="B12" s="73" t="s">
        <v>79</v>
      </c>
      <c r="C12" s="99" t="s">
        <v>76</v>
      </c>
      <c r="D12" s="94">
        <v>170863</v>
      </c>
      <c r="E12" s="94">
        <v>164600</v>
      </c>
      <c r="F12" s="94">
        <v>152503</v>
      </c>
      <c r="G12" s="94"/>
      <c r="H12" s="94">
        <f t="shared" si="0"/>
        <v>96.33449020560332</v>
      </c>
      <c r="I12" s="95">
        <f t="shared" si="1"/>
        <v>107.93230297108909</v>
      </c>
      <c r="J12" s="95"/>
    </row>
    <row r="13" spans="1:10" ht="16.5">
      <c r="A13" s="71">
        <f t="shared" si="2"/>
        <v>7</v>
      </c>
      <c r="B13" s="72" t="s">
        <v>80</v>
      </c>
      <c r="C13" s="100" t="s">
        <v>76</v>
      </c>
      <c r="D13" s="94">
        <v>139098</v>
      </c>
      <c r="E13" s="94">
        <v>132400</v>
      </c>
      <c r="F13" s="94">
        <v>108537</v>
      </c>
      <c r="G13" s="94"/>
      <c r="H13" s="94">
        <f t="shared" si="0"/>
        <v>95.18468993084012</v>
      </c>
      <c r="I13" s="95">
        <f t="shared" si="1"/>
        <v>121.98605083980578</v>
      </c>
      <c r="J13" s="95"/>
    </row>
    <row r="14" spans="1:10" ht="16.5">
      <c r="A14" s="71">
        <f t="shared" si="2"/>
        <v>8</v>
      </c>
      <c r="B14" s="73" t="s">
        <v>81</v>
      </c>
      <c r="C14" s="99" t="s">
        <v>76</v>
      </c>
      <c r="D14" s="94">
        <v>40994</v>
      </c>
      <c r="E14" s="94">
        <v>36379</v>
      </c>
      <c r="F14" s="94">
        <v>33248.91</v>
      </c>
      <c r="G14" s="94"/>
      <c r="H14" s="94">
        <f t="shared" si="0"/>
        <v>88.7422549641411</v>
      </c>
      <c r="I14" s="95">
        <f t="shared" si="1"/>
        <v>109.41411312430994</v>
      </c>
      <c r="J14" s="95"/>
    </row>
    <row r="15" spans="1:10" ht="16.5">
      <c r="A15" s="71">
        <f t="shared" si="2"/>
        <v>9</v>
      </c>
      <c r="B15" s="73" t="s">
        <v>82</v>
      </c>
      <c r="C15" s="99" t="s">
        <v>76</v>
      </c>
      <c r="D15" s="94">
        <v>2068.70895212907</v>
      </c>
      <c r="E15" s="94">
        <v>1657.85877584718</v>
      </c>
      <c r="F15" s="94">
        <v>2215.69933777831</v>
      </c>
      <c r="G15" s="94"/>
      <c r="H15" s="94">
        <f t="shared" si="0"/>
        <v>80.13977868375093</v>
      </c>
      <c r="I15" s="95">
        <f t="shared" si="1"/>
        <v>74.82327351821665</v>
      </c>
      <c r="J15" s="95"/>
    </row>
    <row r="16" spans="1:10" ht="16.5">
      <c r="A16" s="71">
        <f t="shared" si="2"/>
        <v>10</v>
      </c>
      <c r="B16" s="73" t="s">
        <v>83</v>
      </c>
      <c r="C16" s="99" t="s">
        <v>76</v>
      </c>
      <c r="D16" s="94">
        <v>8090</v>
      </c>
      <c r="E16" s="94">
        <v>7912</v>
      </c>
      <c r="F16" s="94">
        <v>6387</v>
      </c>
      <c r="G16" s="94"/>
      <c r="H16" s="94">
        <f t="shared" si="0"/>
        <v>97.79975278121137</v>
      </c>
      <c r="I16" s="95">
        <f t="shared" si="1"/>
        <v>123.8766243932989</v>
      </c>
      <c r="J16" s="95"/>
    </row>
    <row r="17" spans="1:10" ht="16.5">
      <c r="A17" s="71">
        <f t="shared" si="2"/>
        <v>11</v>
      </c>
      <c r="B17" s="73" t="s">
        <v>84</v>
      </c>
      <c r="C17" s="99" t="s">
        <v>76</v>
      </c>
      <c r="D17" s="94">
        <v>23975</v>
      </c>
      <c r="E17" s="94">
        <v>24135</v>
      </c>
      <c r="F17" s="94">
        <v>20165</v>
      </c>
      <c r="G17" s="94"/>
      <c r="H17" s="94">
        <f t="shared" si="0"/>
        <v>100.66736183524505</v>
      </c>
      <c r="I17" s="95">
        <f t="shared" si="1"/>
        <v>119.68757748574261</v>
      </c>
      <c r="J17" s="95"/>
    </row>
    <row r="18" spans="1:10" ht="15" customHeight="1">
      <c r="A18" s="71">
        <f t="shared" si="2"/>
        <v>12</v>
      </c>
      <c r="B18" s="73" t="s">
        <v>85</v>
      </c>
      <c r="C18" s="99" t="s">
        <v>182</v>
      </c>
      <c r="D18" s="94">
        <v>7500</v>
      </c>
      <c r="E18" s="94">
        <v>5600</v>
      </c>
      <c r="F18" s="94">
        <v>4900</v>
      </c>
      <c r="G18" s="94"/>
      <c r="H18" s="94">
        <f t="shared" si="0"/>
        <v>74.66666666666667</v>
      </c>
      <c r="I18" s="95">
        <f t="shared" si="1"/>
        <v>114.28571428571428</v>
      </c>
      <c r="J18" s="95"/>
    </row>
    <row r="19" spans="1:10" ht="16.5">
      <c r="A19" s="71">
        <f t="shared" si="2"/>
        <v>13</v>
      </c>
      <c r="B19" s="73" t="s">
        <v>86</v>
      </c>
      <c r="C19" s="99" t="s">
        <v>182</v>
      </c>
      <c r="D19" s="94">
        <v>27</v>
      </c>
      <c r="E19" s="94">
        <v>25</v>
      </c>
      <c r="F19" s="94">
        <v>20</v>
      </c>
      <c r="G19" s="94"/>
      <c r="H19" s="94">
        <f t="shared" si="0"/>
        <v>92.5925925925926</v>
      </c>
      <c r="I19" s="95">
        <f t="shared" si="1"/>
        <v>125</v>
      </c>
      <c r="J19" s="95"/>
    </row>
    <row r="20" spans="1:10" ht="16.5">
      <c r="A20" s="71">
        <f t="shared" si="2"/>
        <v>14</v>
      </c>
      <c r="B20" s="73" t="s">
        <v>87</v>
      </c>
      <c r="C20" s="99" t="s">
        <v>182</v>
      </c>
      <c r="D20" s="94">
        <v>20774</v>
      </c>
      <c r="E20" s="94">
        <v>21175</v>
      </c>
      <c r="F20" s="94">
        <v>21108</v>
      </c>
      <c r="G20" s="94"/>
      <c r="H20" s="94">
        <f t="shared" si="0"/>
        <v>101.93029748724368</v>
      </c>
      <c r="I20" s="95">
        <f t="shared" si="1"/>
        <v>100.3174151980292</v>
      </c>
      <c r="J20" s="95"/>
    </row>
    <row r="21" spans="1:10" ht="29.25">
      <c r="A21" s="71">
        <f t="shared" si="2"/>
        <v>15</v>
      </c>
      <c r="B21" s="73" t="s">
        <v>88</v>
      </c>
      <c r="C21" s="99" t="s">
        <v>76</v>
      </c>
      <c r="D21" s="94">
        <v>206</v>
      </c>
      <c r="E21" s="94">
        <v>190</v>
      </c>
      <c r="F21" s="94">
        <v>176.07</v>
      </c>
      <c r="G21" s="94"/>
      <c r="H21" s="94">
        <f t="shared" si="0"/>
        <v>92.23300970873787</v>
      </c>
      <c r="I21" s="95">
        <f t="shared" si="1"/>
        <v>107.91162605781793</v>
      </c>
      <c r="J21" s="95"/>
    </row>
    <row r="22" spans="1:10" ht="29.25">
      <c r="A22" s="71">
        <f t="shared" si="2"/>
        <v>16</v>
      </c>
      <c r="B22" s="73" t="s">
        <v>89</v>
      </c>
      <c r="C22" s="99" t="s">
        <v>90</v>
      </c>
      <c r="D22" s="94">
        <v>0.154184549397582</v>
      </c>
      <c r="E22" s="94">
        <v>0.154184549397582</v>
      </c>
      <c r="F22" s="94">
        <v>0.16446351935742</v>
      </c>
      <c r="G22" s="94"/>
      <c r="H22" s="94">
        <f t="shared" si="0"/>
        <v>100</v>
      </c>
      <c r="I22" s="95">
        <f t="shared" si="1"/>
        <v>93.75000000000044</v>
      </c>
      <c r="J22" s="95"/>
    </row>
    <row r="23" spans="1:10" ht="16.5">
      <c r="A23" s="71">
        <f t="shared" si="2"/>
        <v>17</v>
      </c>
      <c r="B23" s="73" t="s">
        <v>91</v>
      </c>
      <c r="C23" s="99" t="s">
        <v>90</v>
      </c>
      <c r="D23" s="94">
        <v>66.1271676484052</v>
      </c>
      <c r="E23" s="94">
        <v>54.1040462577861</v>
      </c>
      <c r="F23" s="94">
        <v>54.1040462577861</v>
      </c>
      <c r="G23" s="94"/>
      <c r="H23" s="94">
        <f t="shared" si="0"/>
        <v>81.81818181818186</v>
      </c>
      <c r="I23" s="95">
        <f t="shared" si="1"/>
        <v>100</v>
      </c>
      <c r="J23" s="95"/>
    </row>
    <row r="24" spans="1:10" ht="29.25">
      <c r="A24" s="71">
        <f t="shared" si="2"/>
        <v>18</v>
      </c>
      <c r="B24" s="73" t="s">
        <v>92</v>
      </c>
      <c r="C24" s="99" t="s">
        <v>90</v>
      </c>
      <c r="D24" s="94">
        <v>948.666238722786</v>
      </c>
      <c r="E24" s="94">
        <v>898.062705432281</v>
      </c>
      <c r="F24" s="94">
        <v>877.961301891982</v>
      </c>
      <c r="G24" s="94"/>
      <c r="H24" s="94">
        <f t="shared" si="0"/>
        <v>94.66582331857472</v>
      </c>
      <c r="I24" s="95">
        <f t="shared" si="1"/>
        <v>102.28955461897706</v>
      </c>
      <c r="J24" s="95"/>
    </row>
    <row r="25" spans="1:10" ht="16.5">
      <c r="A25" s="71">
        <f t="shared" si="2"/>
        <v>19</v>
      </c>
      <c r="B25" s="74" t="s">
        <v>93</v>
      </c>
      <c r="C25" s="99" t="s">
        <v>90</v>
      </c>
      <c r="D25" s="94">
        <v>259.605848812037</v>
      </c>
      <c r="E25" s="94">
        <v>216.338207343364</v>
      </c>
      <c r="F25" s="94">
        <v>150.355054103638</v>
      </c>
      <c r="G25" s="94"/>
      <c r="H25" s="94">
        <f t="shared" si="0"/>
        <v>83.33333333333327</v>
      </c>
      <c r="I25" s="95">
        <f t="shared" si="1"/>
        <v>143.8848920863309</v>
      </c>
      <c r="J25" s="95"/>
    </row>
    <row r="26" spans="1:10" ht="29.25">
      <c r="A26" s="71">
        <f t="shared" si="2"/>
        <v>20</v>
      </c>
      <c r="B26" s="73" t="s">
        <v>94</v>
      </c>
      <c r="C26" s="99" t="s">
        <v>90</v>
      </c>
      <c r="D26" s="94">
        <v>506.62242001627</v>
      </c>
      <c r="E26" s="94">
        <v>424.099688887006</v>
      </c>
      <c r="F26" s="94">
        <v>620.245794997247</v>
      </c>
      <c r="G26" s="94"/>
      <c r="H26" s="94">
        <f t="shared" si="0"/>
        <v>83.71119637251469</v>
      </c>
      <c r="I26" s="95">
        <f t="shared" si="1"/>
        <v>68.37606837606829</v>
      </c>
      <c r="J26" s="95"/>
    </row>
    <row r="27" spans="1:10" ht="30.75" customHeight="1">
      <c r="A27" s="71">
        <f t="shared" si="2"/>
        <v>21</v>
      </c>
      <c r="B27" s="73" t="s">
        <v>95</v>
      </c>
      <c r="C27" s="99" t="s">
        <v>90</v>
      </c>
      <c r="D27" s="94">
        <v>896.264969417519</v>
      </c>
      <c r="E27" s="94">
        <v>769.362849898319</v>
      </c>
      <c r="F27" s="94">
        <v>856.014297150791</v>
      </c>
      <c r="G27" s="94"/>
      <c r="H27" s="94">
        <f t="shared" si="0"/>
        <v>85.84100418410044</v>
      </c>
      <c r="I27" s="95">
        <f t="shared" si="1"/>
        <v>89.87733644859814</v>
      </c>
      <c r="J27" s="95"/>
    </row>
    <row r="28" spans="1:10" ht="16.5">
      <c r="A28" s="71">
        <f t="shared" si="2"/>
        <v>22</v>
      </c>
      <c r="B28" s="74" t="s">
        <v>96</v>
      </c>
      <c r="C28" s="99" t="s">
        <v>90</v>
      </c>
      <c r="D28" s="94">
        <v>725</v>
      </c>
      <c r="E28" s="94">
        <v>840</v>
      </c>
      <c r="F28" s="94">
        <v>1064</v>
      </c>
      <c r="G28" s="94"/>
      <c r="H28" s="94">
        <f t="shared" si="0"/>
        <v>115.86206896551725</v>
      </c>
      <c r="I28" s="95">
        <f t="shared" si="1"/>
        <v>78.94736842105263</v>
      </c>
      <c r="J28" s="95"/>
    </row>
    <row r="29" spans="1:10" ht="16.5">
      <c r="A29" s="71">
        <f t="shared" si="2"/>
        <v>23</v>
      </c>
      <c r="B29" s="75" t="s">
        <v>97</v>
      </c>
      <c r="C29" s="99" t="s">
        <v>90</v>
      </c>
      <c r="D29" s="94">
        <v>1395</v>
      </c>
      <c r="E29" s="94">
        <v>1290</v>
      </c>
      <c r="F29" s="94">
        <v>1410</v>
      </c>
      <c r="G29" s="94"/>
      <c r="H29" s="94">
        <f t="shared" si="0"/>
        <v>92.47311827956989</v>
      </c>
      <c r="I29" s="95">
        <f t="shared" si="1"/>
        <v>91.48936170212765</v>
      </c>
      <c r="J29" s="95"/>
    </row>
    <row r="30" spans="1:10" ht="16.5">
      <c r="A30" s="71">
        <f t="shared" si="2"/>
        <v>24</v>
      </c>
      <c r="B30" s="76" t="s">
        <v>98</v>
      </c>
      <c r="C30" s="99" t="s">
        <v>90</v>
      </c>
      <c r="D30" s="94">
        <v>1056</v>
      </c>
      <c r="E30" s="94">
        <v>979</v>
      </c>
      <c r="F30" s="94">
        <v>928</v>
      </c>
      <c r="G30" s="94"/>
      <c r="H30" s="94">
        <f t="shared" si="0"/>
        <v>92.70833333333334</v>
      </c>
      <c r="I30" s="95">
        <f t="shared" si="1"/>
        <v>105.49568965517241</v>
      </c>
      <c r="J30" s="95"/>
    </row>
    <row r="31" spans="1:10" ht="16.5" customHeight="1">
      <c r="A31" s="71">
        <f t="shared" si="2"/>
        <v>25</v>
      </c>
      <c r="B31" s="75" t="s">
        <v>99</v>
      </c>
      <c r="C31" s="99" t="s">
        <v>90</v>
      </c>
      <c r="D31" s="94">
        <v>4038</v>
      </c>
      <c r="E31" s="94">
        <v>3750</v>
      </c>
      <c r="F31" s="94">
        <v>3240</v>
      </c>
      <c r="G31" s="94"/>
      <c r="H31" s="94">
        <f t="shared" si="0"/>
        <v>92.86775631500743</v>
      </c>
      <c r="I31" s="95">
        <f t="shared" si="1"/>
        <v>115.74074074074075</v>
      </c>
      <c r="J31" s="95"/>
    </row>
    <row r="32" spans="1:10" ht="16.5">
      <c r="A32" s="71">
        <f t="shared" si="2"/>
        <v>26</v>
      </c>
      <c r="B32" s="76" t="s">
        <v>100</v>
      </c>
      <c r="C32" s="99" t="s">
        <v>90</v>
      </c>
      <c r="D32" s="94">
        <v>116</v>
      </c>
      <c r="E32" s="94">
        <v>104</v>
      </c>
      <c r="F32" s="94">
        <v>101</v>
      </c>
      <c r="G32" s="94"/>
      <c r="H32" s="94">
        <f t="shared" si="0"/>
        <v>89.65517241379311</v>
      </c>
      <c r="I32" s="95">
        <f t="shared" si="1"/>
        <v>102.97029702970298</v>
      </c>
      <c r="J32" s="95"/>
    </row>
    <row r="33" spans="1:10" ht="16.5">
      <c r="A33" s="71">
        <f t="shared" si="2"/>
        <v>27</v>
      </c>
      <c r="B33" s="76" t="s">
        <v>101</v>
      </c>
      <c r="C33" s="99" t="s">
        <v>90</v>
      </c>
      <c r="D33" s="94">
        <v>11</v>
      </c>
      <c r="E33" s="94">
        <v>10</v>
      </c>
      <c r="F33" s="94">
        <v>11</v>
      </c>
      <c r="G33" s="94"/>
      <c r="H33" s="94">
        <f t="shared" si="0"/>
        <v>90.9090909090909</v>
      </c>
      <c r="I33" s="95">
        <f t="shared" si="1"/>
        <v>90.9090909090909</v>
      </c>
      <c r="J33" s="95"/>
    </row>
    <row r="34" spans="1:10" ht="16.5">
      <c r="A34" s="71">
        <f t="shared" si="2"/>
        <v>28</v>
      </c>
      <c r="B34" s="76" t="s">
        <v>102</v>
      </c>
      <c r="C34" s="99" t="s">
        <v>90</v>
      </c>
      <c r="D34" s="94">
        <v>2353</v>
      </c>
      <c r="E34" s="94">
        <v>2292</v>
      </c>
      <c r="F34" s="94">
        <v>2046.85</v>
      </c>
      <c r="G34" s="94"/>
      <c r="H34" s="94">
        <f t="shared" si="0"/>
        <v>97.40756481087973</v>
      </c>
      <c r="I34" s="95">
        <f t="shared" si="1"/>
        <v>111.97694017636857</v>
      </c>
      <c r="J34" s="95"/>
    </row>
    <row r="35" spans="1:10" ht="16.5">
      <c r="A35" s="71">
        <f t="shared" si="2"/>
        <v>29</v>
      </c>
      <c r="B35" s="76" t="s">
        <v>103</v>
      </c>
      <c r="C35" s="101" t="s">
        <v>104</v>
      </c>
      <c r="D35" s="94">
        <v>3256.5</v>
      </c>
      <c r="E35" s="94">
        <v>3190</v>
      </c>
      <c r="F35" s="94">
        <v>3504</v>
      </c>
      <c r="G35" s="94"/>
      <c r="H35" s="94">
        <f t="shared" si="0"/>
        <v>97.95793029325964</v>
      </c>
      <c r="I35" s="95">
        <f t="shared" si="1"/>
        <v>91.03881278538812</v>
      </c>
      <c r="J35" s="95"/>
    </row>
    <row r="36" spans="1:10" ht="16.5">
      <c r="A36" s="71">
        <f t="shared" si="2"/>
        <v>30</v>
      </c>
      <c r="B36" s="76" t="s">
        <v>105</v>
      </c>
      <c r="C36" s="101" t="s">
        <v>104</v>
      </c>
      <c r="D36" s="94">
        <v>1809</v>
      </c>
      <c r="E36" s="94">
        <v>1725</v>
      </c>
      <c r="F36" s="94">
        <v>1679</v>
      </c>
      <c r="G36" s="94"/>
      <c r="H36" s="94">
        <f t="shared" si="0"/>
        <v>95.35655058043118</v>
      </c>
      <c r="I36" s="95">
        <f t="shared" si="1"/>
        <v>102.73972602739727</v>
      </c>
      <c r="J36" s="95"/>
    </row>
    <row r="37" spans="1:10" ht="16.5">
      <c r="A37" s="71">
        <f t="shared" si="2"/>
        <v>31</v>
      </c>
      <c r="B37" s="76" t="s">
        <v>106</v>
      </c>
      <c r="C37" s="101" t="s">
        <v>104</v>
      </c>
      <c r="D37" s="94">
        <v>1250</v>
      </c>
      <c r="E37" s="94">
        <v>1130</v>
      </c>
      <c r="F37" s="94">
        <v>1190</v>
      </c>
      <c r="G37" s="94"/>
      <c r="H37" s="94">
        <f t="shared" si="0"/>
        <v>90.4</v>
      </c>
      <c r="I37" s="95">
        <f t="shared" si="1"/>
        <v>94.9579831932773</v>
      </c>
      <c r="J37" s="95"/>
    </row>
    <row r="38" spans="1:10" ht="16.5">
      <c r="A38" s="71">
        <f t="shared" si="2"/>
        <v>32</v>
      </c>
      <c r="B38" s="76" t="s">
        <v>107</v>
      </c>
      <c r="C38" s="101" t="s">
        <v>76</v>
      </c>
      <c r="D38" s="94">
        <v>1550</v>
      </c>
      <c r="E38" s="94">
        <v>1600</v>
      </c>
      <c r="F38" s="94"/>
      <c r="G38" s="94"/>
      <c r="H38" s="94">
        <f t="shared" si="0"/>
        <v>103.2258064516129</v>
      </c>
      <c r="I38" s="95" t="e">
        <f t="shared" si="1"/>
        <v>#DIV/0!</v>
      </c>
      <c r="J38" s="95"/>
    </row>
    <row r="39" spans="1:10" ht="16.5">
      <c r="A39" s="71">
        <f t="shared" si="2"/>
        <v>33</v>
      </c>
      <c r="B39" s="76" t="s">
        <v>108</v>
      </c>
      <c r="C39" s="101" t="s">
        <v>76</v>
      </c>
      <c r="D39" s="94">
        <v>869</v>
      </c>
      <c r="E39" s="94">
        <v>820</v>
      </c>
      <c r="F39" s="94">
        <v>2205</v>
      </c>
      <c r="G39" s="94"/>
      <c r="H39" s="94">
        <f t="shared" si="0"/>
        <v>94.36133486766398</v>
      </c>
      <c r="I39" s="95">
        <f t="shared" si="1"/>
        <v>37.188208616780045</v>
      </c>
      <c r="J39" s="95"/>
    </row>
    <row r="40" spans="1:10" ht="25.5">
      <c r="A40" s="71">
        <f t="shared" si="2"/>
        <v>34</v>
      </c>
      <c r="B40" s="76" t="s">
        <v>109</v>
      </c>
      <c r="C40" s="101" t="s">
        <v>184</v>
      </c>
      <c r="D40" s="94">
        <v>8500</v>
      </c>
      <c r="E40" s="94">
        <v>8100</v>
      </c>
      <c r="F40" s="94">
        <v>8500</v>
      </c>
      <c r="G40" s="94"/>
      <c r="H40" s="94">
        <f t="shared" si="0"/>
        <v>95.29411764705881</v>
      </c>
      <c r="I40" s="95">
        <f t="shared" si="1"/>
        <v>95.29411764705881</v>
      </c>
      <c r="J40" s="95"/>
    </row>
    <row r="41" spans="1:10" ht="28.5">
      <c r="A41" s="71">
        <f t="shared" si="2"/>
        <v>35</v>
      </c>
      <c r="B41" s="76" t="s">
        <v>110</v>
      </c>
      <c r="C41" s="101" t="s">
        <v>76</v>
      </c>
      <c r="D41" s="94">
        <v>12949</v>
      </c>
      <c r="E41" s="94">
        <v>18761</v>
      </c>
      <c r="F41" s="94">
        <v>13852</v>
      </c>
      <c r="G41" s="94"/>
      <c r="H41" s="94">
        <f t="shared" si="0"/>
        <v>144.88377480886555</v>
      </c>
      <c r="I41" s="95">
        <f t="shared" si="1"/>
        <v>135.43892578689</v>
      </c>
      <c r="J41" s="95"/>
    </row>
    <row r="42" spans="1:10" ht="16.5">
      <c r="A42" s="71">
        <f t="shared" si="2"/>
        <v>36</v>
      </c>
      <c r="B42" s="76" t="s">
        <v>111</v>
      </c>
      <c r="C42" s="101" t="s">
        <v>76</v>
      </c>
      <c r="D42" s="94">
        <v>351.082034158575</v>
      </c>
      <c r="E42" s="94">
        <v>351.082034158575</v>
      </c>
      <c r="F42" s="94">
        <v>176.821448256316</v>
      </c>
      <c r="G42" s="94"/>
      <c r="H42" s="94">
        <f t="shared" si="0"/>
        <v>100</v>
      </c>
      <c r="I42" s="95">
        <f t="shared" si="1"/>
        <v>198.55172413793105</v>
      </c>
      <c r="J42" s="95"/>
    </row>
    <row r="43" spans="1:10" ht="28.5">
      <c r="A43" s="71">
        <f t="shared" si="2"/>
        <v>37</v>
      </c>
      <c r="B43" s="76" t="s">
        <v>112</v>
      </c>
      <c r="C43" s="101" t="s">
        <v>76</v>
      </c>
      <c r="D43" s="94">
        <v>887.7</v>
      </c>
      <c r="E43" s="94">
        <v>890.7</v>
      </c>
      <c r="F43" s="94">
        <v>961</v>
      </c>
      <c r="G43" s="94"/>
      <c r="H43" s="94">
        <f t="shared" si="0"/>
        <v>100.33795201081446</v>
      </c>
      <c r="I43" s="95">
        <f t="shared" si="1"/>
        <v>92.684703433923</v>
      </c>
      <c r="J43" s="95"/>
    </row>
    <row r="44" spans="1:10" ht="28.5">
      <c r="A44" s="71">
        <f t="shared" si="2"/>
        <v>38</v>
      </c>
      <c r="B44" s="76" t="s">
        <v>113</v>
      </c>
      <c r="C44" s="101" t="s">
        <v>76</v>
      </c>
      <c r="D44" s="94">
        <v>841.5</v>
      </c>
      <c r="E44" s="94">
        <v>773.5</v>
      </c>
      <c r="F44" s="94">
        <v>584</v>
      </c>
      <c r="G44" s="94"/>
      <c r="H44" s="94">
        <f t="shared" si="0"/>
        <v>91.91919191919192</v>
      </c>
      <c r="I44" s="95">
        <f t="shared" si="1"/>
        <v>132.4486301369863</v>
      </c>
      <c r="J44" s="95"/>
    </row>
    <row r="45" spans="1:10" ht="16.5">
      <c r="A45" s="71">
        <f t="shared" si="2"/>
        <v>39</v>
      </c>
      <c r="B45" s="76" t="s">
        <v>114</v>
      </c>
      <c r="C45" s="101" t="s">
        <v>76</v>
      </c>
      <c r="D45" s="94">
        <v>7497</v>
      </c>
      <c r="E45" s="94">
        <v>6831</v>
      </c>
      <c r="F45" s="94">
        <v>3990.54</v>
      </c>
      <c r="G45" s="94"/>
      <c r="H45" s="94">
        <f t="shared" si="0"/>
        <v>91.11644657863145</v>
      </c>
      <c r="I45" s="95">
        <f t="shared" si="1"/>
        <v>171.1798403223624</v>
      </c>
      <c r="J45" s="95"/>
    </row>
    <row r="46" spans="1:10" ht="16.5">
      <c r="A46" s="71">
        <f t="shared" si="2"/>
        <v>40</v>
      </c>
      <c r="B46" s="76" t="s">
        <v>115</v>
      </c>
      <c r="C46" s="101" t="s">
        <v>76</v>
      </c>
      <c r="D46" s="94">
        <v>1517.73</v>
      </c>
      <c r="E46" s="94">
        <v>1278</v>
      </c>
      <c r="F46" s="94">
        <v>1362.7</v>
      </c>
      <c r="G46" s="94"/>
      <c r="H46" s="94">
        <f t="shared" si="0"/>
        <v>84.20470044078986</v>
      </c>
      <c r="I46" s="95">
        <f t="shared" si="1"/>
        <v>93.784398620386</v>
      </c>
      <c r="J46" s="95"/>
    </row>
    <row r="47" spans="1:10" ht="28.5">
      <c r="A47" s="71">
        <f t="shared" si="2"/>
        <v>41</v>
      </c>
      <c r="B47" s="76" t="s">
        <v>116</v>
      </c>
      <c r="C47" s="101" t="s">
        <v>76</v>
      </c>
      <c r="D47" s="94">
        <v>580</v>
      </c>
      <c r="E47" s="94">
        <v>520</v>
      </c>
      <c r="F47" s="94">
        <v>670</v>
      </c>
      <c r="G47" s="94"/>
      <c r="H47" s="94">
        <f t="shared" si="0"/>
        <v>89.65517241379311</v>
      </c>
      <c r="I47" s="95">
        <f t="shared" si="1"/>
        <v>77.61194029850746</v>
      </c>
      <c r="J47" s="95"/>
    </row>
    <row r="48" spans="1:10" ht="16.5">
      <c r="A48" s="71">
        <f t="shared" si="2"/>
        <v>42</v>
      </c>
      <c r="B48" s="76" t="s">
        <v>117</v>
      </c>
      <c r="C48" s="101" t="s">
        <v>118</v>
      </c>
      <c r="D48" s="94">
        <v>108893</v>
      </c>
      <c r="E48" s="94">
        <v>50000</v>
      </c>
      <c r="F48" s="94">
        <v>68321</v>
      </c>
      <c r="G48" s="94"/>
      <c r="H48" s="94">
        <f t="shared" si="0"/>
        <v>45.91663375974581</v>
      </c>
      <c r="I48" s="95">
        <f t="shared" si="1"/>
        <v>73.18394051609314</v>
      </c>
      <c r="J48" s="95"/>
    </row>
    <row r="49" spans="1:10" ht="28.5">
      <c r="A49" s="71">
        <f t="shared" si="2"/>
        <v>43</v>
      </c>
      <c r="B49" s="76" t="s">
        <v>119</v>
      </c>
      <c r="C49" s="101" t="s">
        <v>118</v>
      </c>
      <c r="D49" s="94">
        <v>343956.950413463</v>
      </c>
      <c r="E49" s="94">
        <v>349687.057293397</v>
      </c>
      <c r="F49" s="94">
        <v>217142.986236545</v>
      </c>
      <c r="G49" s="94"/>
      <c r="H49" s="94">
        <f t="shared" si="0"/>
        <v>101.66593722645989</v>
      </c>
      <c r="I49" s="95">
        <f t="shared" si="1"/>
        <v>161.03999643463732</v>
      </c>
      <c r="J49" s="95"/>
    </row>
    <row r="50" spans="1:10" ht="16.5">
      <c r="A50" s="71">
        <f t="shared" si="2"/>
        <v>44</v>
      </c>
      <c r="B50" s="76" t="s">
        <v>120</v>
      </c>
      <c r="C50" s="101" t="s">
        <v>76</v>
      </c>
      <c r="D50" s="94">
        <v>10477.2833081794</v>
      </c>
      <c r="E50" s="94">
        <v>10003.1347223405</v>
      </c>
      <c r="F50" s="94">
        <v>8945.80338218909</v>
      </c>
      <c r="G50" s="94"/>
      <c r="H50" s="94">
        <f t="shared" si="0"/>
        <v>95.47450830628257</v>
      </c>
      <c r="I50" s="95">
        <f t="shared" si="1"/>
        <v>111.81930001118216</v>
      </c>
      <c r="J50" s="95"/>
    </row>
    <row r="51" spans="1:10" ht="28.5">
      <c r="A51" s="71">
        <f t="shared" si="2"/>
        <v>45</v>
      </c>
      <c r="B51" s="76" t="s">
        <v>121</v>
      </c>
      <c r="C51" s="101" t="s">
        <v>76</v>
      </c>
      <c r="D51" s="94">
        <v>997</v>
      </c>
      <c r="E51" s="94">
        <v>950</v>
      </c>
      <c r="F51" s="94">
        <v>659</v>
      </c>
      <c r="G51" s="94"/>
      <c r="H51" s="94">
        <f t="shared" si="0"/>
        <v>95.28585757271816</v>
      </c>
      <c r="I51" s="95">
        <f t="shared" si="1"/>
        <v>144.15781487101668</v>
      </c>
      <c r="J51" s="95"/>
    </row>
    <row r="52" spans="1:10" ht="28.5">
      <c r="A52" s="71">
        <f t="shared" si="2"/>
        <v>46</v>
      </c>
      <c r="B52" s="76" t="s">
        <v>122</v>
      </c>
      <c r="C52" s="101" t="s">
        <v>76</v>
      </c>
      <c r="D52" s="94">
        <v>3357</v>
      </c>
      <c r="E52" s="94">
        <v>2420</v>
      </c>
      <c r="F52" s="94">
        <v>1665</v>
      </c>
      <c r="G52" s="94"/>
      <c r="H52" s="94">
        <f t="shared" si="0"/>
        <v>72.08817396484957</v>
      </c>
      <c r="I52" s="95">
        <f t="shared" si="1"/>
        <v>145.34534534534535</v>
      </c>
      <c r="J52" s="95"/>
    </row>
    <row r="53" spans="1:10" ht="28.5">
      <c r="A53" s="71">
        <f t="shared" si="2"/>
        <v>47</v>
      </c>
      <c r="B53" s="76" t="s">
        <v>123</v>
      </c>
      <c r="C53" s="101" t="s">
        <v>76</v>
      </c>
      <c r="D53" s="94">
        <v>422.535213648086</v>
      </c>
      <c r="E53" s="94">
        <v>309.859156675263</v>
      </c>
      <c r="F53" s="94">
        <v>591.54929910732</v>
      </c>
      <c r="G53" s="94"/>
      <c r="H53" s="94">
        <f t="shared" si="0"/>
        <v>73.33333333333331</v>
      </c>
      <c r="I53" s="95">
        <f t="shared" si="1"/>
        <v>52.38095238095241</v>
      </c>
      <c r="J53" s="95"/>
    </row>
    <row r="54" spans="1:10" ht="16.5">
      <c r="A54" s="71">
        <f t="shared" si="2"/>
        <v>48</v>
      </c>
      <c r="B54" s="76" t="s">
        <v>124</v>
      </c>
      <c r="C54" s="101" t="s">
        <v>76</v>
      </c>
      <c r="D54" s="94">
        <v>276.5</v>
      </c>
      <c r="E54" s="94">
        <v>218.1</v>
      </c>
      <c r="F54" s="94">
        <v>162</v>
      </c>
      <c r="G54" s="94"/>
      <c r="H54" s="94">
        <f t="shared" si="0"/>
        <v>78.87884267631104</v>
      </c>
      <c r="I54" s="95">
        <f t="shared" si="1"/>
        <v>134.62962962962962</v>
      </c>
      <c r="J54" s="95"/>
    </row>
    <row r="55" spans="1:10" ht="16.5">
      <c r="A55" s="71">
        <f t="shared" si="2"/>
        <v>49</v>
      </c>
      <c r="B55" s="76" t="s">
        <v>125</v>
      </c>
      <c r="C55" s="101" t="s">
        <v>76</v>
      </c>
      <c r="D55" s="94">
        <v>6387</v>
      </c>
      <c r="E55" s="94">
        <v>6099</v>
      </c>
      <c r="F55" s="94">
        <v>5410</v>
      </c>
      <c r="G55" s="94"/>
      <c r="H55" s="94">
        <f t="shared" si="0"/>
        <v>95.4908407703147</v>
      </c>
      <c r="I55" s="95">
        <f t="shared" si="1"/>
        <v>112.73567467652495</v>
      </c>
      <c r="J55" s="95"/>
    </row>
    <row r="56" spans="1:10" ht="16.5">
      <c r="A56" s="71">
        <f t="shared" si="2"/>
        <v>50</v>
      </c>
      <c r="B56" s="76" t="s">
        <v>126</v>
      </c>
      <c r="C56" s="101" t="s">
        <v>76</v>
      </c>
      <c r="D56" s="94">
        <v>823</v>
      </c>
      <c r="E56" s="94">
        <v>1000</v>
      </c>
      <c r="F56" s="94">
        <v>1563</v>
      </c>
      <c r="G56" s="94"/>
      <c r="H56" s="94">
        <f t="shared" si="0"/>
        <v>121.50668286755773</v>
      </c>
      <c r="I56" s="95">
        <f t="shared" si="1"/>
        <v>63.97952655150352</v>
      </c>
      <c r="J56" s="95"/>
    </row>
    <row r="57" spans="1:10" ht="16.5">
      <c r="A57" s="71">
        <f t="shared" si="2"/>
        <v>51</v>
      </c>
      <c r="B57" s="76" t="s">
        <v>127</v>
      </c>
      <c r="C57" s="101" t="s">
        <v>76</v>
      </c>
      <c r="D57" s="94">
        <v>2671.05971421097</v>
      </c>
      <c r="E57" s="94">
        <v>2801.06262055595</v>
      </c>
      <c r="F57" s="94">
        <v>1449.73241021776</v>
      </c>
      <c r="G57" s="94"/>
      <c r="H57" s="94">
        <f t="shared" si="0"/>
        <v>104.86709097716233</v>
      </c>
      <c r="I57" s="95">
        <f t="shared" si="1"/>
        <v>193.2123887700911</v>
      </c>
      <c r="J57" s="95"/>
    </row>
    <row r="58" spans="1:10" ht="16.5">
      <c r="A58" s="71">
        <f t="shared" si="2"/>
        <v>52</v>
      </c>
      <c r="B58" s="76" t="s">
        <v>128</v>
      </c>
      <c r="C58" s="101" t="s">
        <v>76</v>
      </c>
      <c r="D58" s="94">
        <v>4232</v>
      </c>
      <c r="E58" s="94">
        <v>5035</v>
      </c>
      <c r="F58" s="94">
        <v>4710</v>
      </c>
      <c r="G58" s="94"/>
      <c r="H58" s="94">
        <f t="shared" si="0"/>
        <v>118.97448015122873</v>
      </c>
      <c r="I58" s="95">
        <f t="shared" si="1"/>
        <v>106.90021231422506</v>
      </c>
      <c r="J58" s="95"/>
    </row>
    <row r="59" spans="1:10" ht="16.5">
      <c r="A59" s="71">
        <f t="shared" si="2"/>
        <v>53</v>
      </c>
      <c r="B59" s="76" t="s">
        <v>129</v>
      </c>
      <c r="C59" s="101" t="s">
        <v>76</v>
      </c>
      <c r="D59" s="94">
        <v>1999.99691264844</v>
      </c>
      <c r="E59" s="94">
        <v>2060.91635883831</v>
      </c>
      <c r="F59" s="94">
        <v>2431.03073002957</v>
      </c>
      <c r="G59" s="94"/>
      <c r="H59" s="94">
        <f t="shared" si="0"/>
        <v>103.04597701149443</v>
      </c>
      <c r="I59" s="95">
        <f t="shared" si="1"/>
        <v>84.77541371158405</v>
      </c>
      <c r="J59" s="95"/>
    </row>
    <row r="60" spans="1:10" ht="28.5">
      <c r="A60" s="71">
        <f t="shared" si="2"/>
        <v>54</v>
      </c>
      <c r="B60" s="76" t="s">
        <v>130</v>
      </c>
      <c r="C60" s="99" t="s">
        <v>182</v>
      </c>
      <c r="D60" s="94">
        <v>834.209236770554</v>
      </c>
      <c r="E60" s="94">
        <v>928.118756114607</v>
      </c>
      <c r="F60" s="94">
        <v>1204.96889755747</v>
      </c>
      <c r="G60" s="94"/>
      <c r="H60" s="94">
        <f t="shared" si="0"/>
        <v>111.2573099415204</v>
      </c>
      <c r="I60" s="95">
        <f t="shared" si="1"/>
        <v>77.02429149797545</v>
      </c>
      <c r="J60" s="95"/>
    </row>
    <row r="61" spans="1:10" ht="25.5">
      <c r="A61" s="71">
        <f t="shared" si="2"/>
        <v>55</v>
      </c>
      <c r="B61" s="76" t="s">
        <v>131</v>
      </c>
      <c r="C61" s="101" t="s">
        <v>132</v>
      </c>
      <c r="D61" s="94">
        <v>744.008106942279</v>
      </c>
      <c r="E61" s="94">
        <v>674.360988461798</v>
      </c>
      <c r="F61" s="94">
        <v>5537.4986741068</v>
      </c>
      <c r="G61" s="94"/>
      <c r="H61" s="94">
        <f t="shared" si="0"/>
        <v>90.63893016344721</v>
      </c>
      <c r="I61" s="95">
        <f t="shared" si="1"/>
        <v>12.178079456977436</v>
      </c>
      <c r="J61" s="95"/>
    </row>
    <row r="62" spans="1:10" ht="28.5">
      <c r="A62" s="71">
        <f t="shared" si="2"/>
        <v>56</v>
      </c>
      <c r="B62" s="76" t="s">
        <v>133</v>
      </c>
      <c r="C62" s="101" t="s">
        <v>132</v>
      </c>
      <c r="D62" s="94">
        <v>43681.0428413531</v>
      </c>
      <c r="E62" s="94">
        <v>39897.8916892917</v>
      </c>
      <c r="F62" s="94">
        <v>19942.6350079145</v>
      </c>
      <c r="G62" s="94"/>
      <c r="H62" s="94">
        <f t="shared" si="0"/>
        <v>91.33914644437044</v>
      </c>
      <c r="I62" s="95">
        <f t="shared" si="1"/>
        <v>200.0632898985399</v>
      </c>
      <c r="J62" s="95"/>
    </row>
    <row r="63" spans="1:10" ht="16.5">
      <c r="A63" s="71">
        <f t="shared" si="2"/>
        <v>57</v>
      </c>
      <c r="B63" s="76" t="s">
        <v>134</v>
      </c>
      <c r="C63" s="101" t="s">
        <v>90</v>
      </c>
      <c r="D63" s="94">
        <v>8.83719344675641</v>
      </c>
      <c r="E63" s="94">
        <v>6.9767316684919</v>
      </c>
      <c r="F63" s="94">
        <v>7.3255682519165</v>
      </c>
      <c r="G63" s="94"/>
      <c r="H63" s="94">
        <f t="shared" si="0"/>
        <v>78.9473684210526</v>
      </c>
      <c r="I63" s="95">
        <f t="shared" si="1"/>
        <v>95.23809523809518</v>
      </c>
      <c r="J63" s="95"/>
    </row>
    <row r="64" spans="1:10" ht="28.5">
      <c r="A64" s="71">
        <f t="shared" si="2"/>
        <v>58</v>
      </c>
      <c r="B64" s="76" t="s">
        <v>135</v>
      </c>
      <c r="C64" s="101" t="s">
        <v>76</v>
      </c>
      <c r="D64" s="94">
        <v>6599.62263601827</v>
      </c>
      <c r="E64" s="94">
        <v>5851.43868152575</v>
      </c>
      <c r="F64" s="94">
        <v>10478.5763466092</v>
      </c>
      <c r="G64" s="94"/>
      <c r="H64" s="94">
        <f t="shared" si="0"/>
        <v>88.66323128220678</v>
      </c>
      <c r="I64" s="95">
        <f t="shared" si="1"/>
        <v>55.84192439862537</v>
      </c>
      <c r="J64" s="95"/>
    </row>
    <row r="65" spans="1:10" ht="16.5">
      <c r="A65" s="71">
        <f t="shared" si="2"/>
        <v>59</v>
      </c>
      <c r="B65" s="76" t="s">
        <v>136</v>
      </c>
      <c r="C65" s="101" t="s">
        <v>181</v>
      </c>
      <c r="D65" s="94">
        <v>9249</v>
      </c>
      <c r="E65" s="94">
        <v>9000</v>
      </c>
      <c r="F65" s="94">
        <v>7489</v>
      </c>
      <c r="G65" s="94"/>
      <c r="H65" s="94">
        <f t="shared" si="0"/>
        <v>97.30781706130392</v>
      </c>
      <c r="I65" s="95">
        <f t="shared" si="1"/>
        <v>120.17625851248496</v>
      </c>
      <c r="J65" s="95"/>
    </row>
    <row r="66" spans="1:10" ht="28.5">
      <c r="A66" s="71">
        <f t="shared" si="2"/>
        <v>60</v>
      </c>
      <c r="B66" s="76" t="s">
        <v>137</v>
      </c>
      <c r="C66" s="101" t="s">
        <v>76</v>
      </c>
      <c r="D66" s="94">
        <v>65405.6681041436</v>
      </c>
      <c r="E66" s="94">
        <v>69010.8085307248</v>
      </c>
      <c r="F66" s="94">
        <v>56182.2978886931</v>
      </c>
      <c r="G66" s="94"/>
      <c r="H66" s="94">
        <f t="shared" si="0"/>
        <v>105.5119694226513</v>
      </c>
      <c r="I66" s="95">
        <f t="shared" si="1"/>
        <v>122.8337236533956</v>
      </c>
      <c r="J66" s="95"/>
    </row>
    <row r="67" spans="1:10" ht="28.5">
      <c r="A67" s="71">
        <f t="shared" si="2"/>
        <v>61</v>
      </c>
      <c r="B67" s="76" t="s">
        <v>138</v>
      </c>
      <c r="C67" s="101" t="s">
        <v>90</v>
      </c>
      <c r="D67" s="94">
        <v>1.3</v>
      </c>
      <c r="E67" s="94">
        <v>1.2</v>
      </c>
      <c r="F67" s="94">
        <v>1.8</v>
      </c>
      <c r="G67" s="94"/>
      <c r="H67" s="94">
        <f t="shared" si="0"/>
        <v>92.3076923076923</v>
      </c>
      <c r="I67" s="95">
        <f t="shared" si="1"/>
        <v>66.66666666666666</v>
      </c>
      <c r="J67" s="95"/>
    </row>
    <row r="68" spans="1:10" ht="16.5">
      <c r="A68" s="71">
        <f t="shared" si="2"/>
        <v>62</v>
      </c>
      <c r="B68" s="76" t="s">
        <v>139</v>
      </c>
      <c r="C68" s="101" t="s">
        <v>76</v>
      </c>
      <c r="D68" s="94">
        <v>8889.5</v>
      </c>
      <c r="E68" s="94">
        <v>6353.8</v>
      </c>
      <c r="F68" s="94">
        <v>6231.4</v>
      </c>
      <c r="G68" s="94"/>
      <c r="H68" s="94">
        <f t="shared" si="0"/>
        <v>71.47533607064514</v>
      </c>
      <c r="I68" s="95">
        <f t="shared" si="1"/>
        <v>101.96424559489041</v>
      </c>
      <c r="J68" s="95"/>
    </row>
    <row r="69" spans="1:10" ht="28.5">
      <c r="A69" s="71">
        <f t="shared" si="2"/>
        <v>63</v>
      </c>
      <c r="B69" s="76" t="s">
        <v>140</v>
      </c>
      <c r="C69" s="101" t="s">
        <v>76</v>
      </c>
      <c r="D69" s="94">
        <v>90</v>
      </c>
      <c r="E69" s="94">
        <v>65</v>
      </c>
      <c r="F69" s="94">
        <v>70</v>
      </c>
      <c r="G69" s="94"/>
      <c r="H69" s="94">
        <f t="shared" si="0"/>
        <v>72.22222222222221</v>
      </c>
      <c r="I69" s="95">
        <f t="shared" si="1"/>
        <v>92.85714285714286</v>
      </c>
      <c r="J69" s="95"/>
    </row>
    <row r="70" spans="1:10" ht="16.5">
      <c r="A70" s="71">
        <f t="shared" si="2"/>
        <v>64</v>
      </c>
      <c r="B70" s="76" t="s">
        <v>141</v>
      </c>
      <c r="C70" s="101" t="s">
        <v>76</v>
      </c>
      <c r="D70" s="94">
        <v>16276.7758588875</v>
      </c>
      <c r="E70" s="94">
        <v>15737.9895499749</v>
      </c>
      <c r="F70" s="94">
        <v>15165.0965970425</v>
      </c>
      <c r="G70" s="94"/>
      <c r="H70" s="94">
        <f t="shared" si="0"/>
        <v>96.68984623500599</v>
      </c>
      <c r="I70" s="95">
        <f t="shared" si="1"/>
        <v>103.77770724549242</v>
      </c>
      <c r="J70" s="95"/>
    </row>
    <row r="71" spans="1:10" ht="36" customHeight="1">
      <c r="A71" s="71">
        <f t="shared" si="2"/>
        <v>65</v>
      </c>
      <c r="B71" s="76" t="s">
        <v>142</v>
      </c>
      <c r="C71" s="101" t="s">
        <v>76</v>
      </c>
      <c r="D71" s="94">
        <v>53.424680001886</v>
      </c>
      <c r="E71" s="94">
        <v>57.3972844122826</v>
      </c>
      <c r="F71" s="94">
        <v>57.6575584943431</v>
      </c>
      <c r="G71" s="94"/>
      <c r="H71" s="94">
        <f t="shared" si="0"/>
        <v>107.43589743589735</v>
      </c>
      <c r="I71" s="95">
        <f t="shared" si="1"/>
        <v>99.54858636255638</v>
      </c>
      <c r="J71" s="95"/>
    </row>
    <row r="72" spans="1:10" ht="16.5">
      <c r="A72" s="71">
        <f t="shared" si="2"/>
        <v>66</v>
      </c>
      <c r="B72" s="76" t="s">
        <v>143</v>
      </c>
      <c r="C72" s="101" t="s">
        <v>144</v>
      </c>
      <c r="D72" s="94">
        <v>106194.769158547</v>
      </c>
      <c r="E72" s="94">
        <v>62482.629196222</v>
      </c>
      <c r="F72" s="94">
        <v>58308.5876190987</v>
      </c>
      <c r="G72" s="94"/>
      <c r="H72" s="94">
        <f aca="true" t="shared" si="3" ref="H72:H100">E72/D72*100</f>
        <v>58.83776544863193</v>
      </c>
      <c r="I72" s="95">
        <f aca="true" t="shared" si="4" ref="I72:I100">E72/F72*100</f>
        <v>107.1585365853659</v>
      </c>
      <c r="J72" s="95"/>
    </row>
    <row r="73" spans="1:10" ht="16.5">
      <c r="A73" s="71">
        <f aca="true" t="shared" si="5" ref="A73:A100">A72+1</f>
        <v>67</v>
      </c>
      <c r="B73" s="76" t="s">
        <v>145</v>
      </c>
      <c r="C73" s="101" t="s">
        <v>76</v>
      </c>
      <c r="D73" s="94">
        <v>333</v>
      </c>
      <c r="E73" s="94">
        <v>320</v>
      </c>
      <c r="F73" s="94">
        <v>463.5</v>
      </c>
      <c r="G73" s="94"/>
      <c r="H73" s="94">
        <f t="shared" si="3"/>
        <v>96.09609609609609</v>
      </c>
      <c r="I73" s="95">
        <f t="shared" si="4"/>
        <v>69.03991370010787</v>
      </c>
      <c r="J73" s="95"/>
    </row>
    <row r="74" spans="1:10" ht="42.75">
      <c r="A74" s="71">
        <f t="shared" si="5"/>
        <v>68</v>
      </c>
      <c r="B74" s="76" t="s">
        <v>146</v>
      </c>
      <c r="C74" s="101" t="s">
        <v>76</v>
      </c>
      <c r="D74" s="94">
        <v>148.872222185004</v>
      </c>
      <c r="E74" s="94">
        <v>155.222222183417</v>
      </c>
      <c r="F74" s="94">
        <v>140.781851816656</v>
      </c>
      <c r="G74" s="94"/>
      <c r="H74" s="94">
        <f t="shared" si="3"/>
        <v>104.26540284360222</v>
      </c>
      <c r="I74" s="95">
        <f t="shared" si="4"/>
        <v>110.25726695623175</v>
      </c>
      <c r="J74" s="95"/>
    </row>
    <row r="75" spans="1:10" ht="28.5">
      <c r="A75" s="71">
        <f t="shared" si="5"/>
        <v>69</v>
      </c>
      <c r="B75" s="76" t="s">
        <v>147</v>
      </c>
      <c r="C75" s="101" t="s">
        <v>76</v>
      </c>
      <c r="D75" s="94">
        <v>256.2</v>
      </c>
      <c r="E75" s="94">
        <v>226</v>
      </c>
      <c r="F75" s="94">
        <v>243.5</v>
      </c>
      <c r="G75" s="94"/>
      <c r="H75" s="94">
        <f t="shared" si="3"/>
        <v>88.21233411397347</v>
      </c>
      <c r="I75" s="95">
        <f t="shared" si="4"/>
        <v>92.81314168377823</v>
      </c>
      <c r="J75" s="95"/>
    </row>
    <row r="76" spans="1:10" ht="42.75">
      <c r="A76" s="71">
        <f t="shared" si="5"/>
        <v>70</v>
      </c>
      <c r="B76" s="76" t="s">
        <v>148</v>
      </c>
      <c r="C76" s="101" t="s">
        <v>76</v>
      </c>
      <c r="D76" s="94">
        <v>7462.50575679016</v>
      </c>
      <c r="E76" s="94">
        <v>6803.57667704487</v>
      </c>
      <c r="F76" s="94">
        <v>7244.05320731724</v>
      </c>
      <c r="G76" s="94"/>
      <c r="H76" s="94">
        <f t="shared" si="3"/>
        <v>91.17013639626705</v>
      </c>
      <c r="I76" s="95">
        <f t="shared" si="4"/>
        <v>93.91947411668038</v>
      </c>
      <c r="J76" s="95"/>
    </row>
    <row r="77" spans="1:10" ht="28.5">
      <c r="A77" s="71">
        <f t="shared" si="5"/>
        <v>71</v>
      </c>
      <c r="B77" s="76" t="s">
        <v>149</v>
      </c>
      <c r="C77" s="101" t="s">
        <v>76</v>
      </c>
      <c r="D77" s="94">
        <v>3002.46556620452</v>
      </c>
      <c r="E77" s="94">
        <v>3086.41608368063</v>
      </c>
      <c r="F77" s="94">
        <v>2316.04662919395</v>
      </c>
      <c r="G77" s="94"/>
      <c r="H77" s="94">
        <f t="shared" si="3"/>
        <v>102.79605263157883</v>
      </c>
      <c r="I77" s="95">
        <f t="shared" si="4"/>
        <v>133.26226012793146</v>
      </c>
      <c r="J77" s="95"/>
    </row>
    <row r="78" spans="1:10" ht="28.5">
      <c r="A78" s="71">
        <f t="shared" si="5"/>
        <v>72</v>
      </c>
      <c r="B78" s="76" t="s">
        <v>150</v>
      </c>
      <c r="C78" s="101" t="s">
        <v>76</v>
      </c>
      <c r="D78" s="94">
        <v>394.443834700017</v>
      </c>
      <c r="E78" s="94">
        <v>343.055025249662</v>
      </c>
      <c r="F78" s="94">
        <v>820.832064463767</v>
      </c>
      <c r="G78" s="94"/>
      <c r="H78" s="94">
        <f t="shared" si="3"/>
        <v>86.9718309859153</v>
      </c>
      <c r="I78" s="95">
        <f t="shared" si="4"/>
        <v>41.793570219966114</v>
      </c>
      <c r="J78" s="95"/>
    </row>
    <row r="79" spans="1:10" ht="28.5">
      <c r="A79" s="71">
        <f t="shared" si="5"/>
        <v>73</v>
      </c>
      <c r="B79" s="76" t="s">
        <v>151</v>
      </c>
      <c r="C79" s="102" t="s">
        <v>180</v>
      </c>
      <c r="D79" s="94">
        <v>40594626</v>
      </c>
      <c r="E79" s="94">
        <v>40000000</v>
      </c>
      <c r="F79" s="94">
        <v>29162518</v>
      </c>
      <c r="G79" s="94"/>
      <c r="H79" s="94">
        <f t="shared" si="3"/>
        <v>98.53521005465107</v>
      </c>
      <c r="I79" s="95">
        <f t="shared" si="4"/>
        <v>137.162367117956</v>
      </c>
      <c r="J79" s="95"/>
    </row>
    <row r="80" spans="1:10" ht="28.5">
      <c r="A80" s="71">
        <f t="shared" si="5"/>
        <v>74</v>
      </c>
      <c r="B80" s="76" t="s">
        <v>152</v>
      </c>
      <c r="C80" s="102" t="s">
        <v>180</v>
      </c>
      <c r="D80" s="94">
        <v>1515.09995675979</v>
      </c>
      <c r="E80" s="94">
        <v>1182.65400627728</v>
      </c>
      <c r="F80" s="94">
        <v>1077.07995443487</v>
      </c>
      <c r="G80" s="94"/>
      <c r="H80" s="94">
        <f t="shared" si="3"/>
        <v>78.05782060785727</v>
      </c>
      <c r="I80" s="95">
        <f t="shared" si="4"/>
        <v>109.80187695516099</v>
      </c>
      <c r="J80" s="95"/>
    </row>
    <row r="81" spans="1:10" ht="30">
      <c r="A81" s="71">
        <f t="shared" si="5"/>
        <v>75</v>
      </c>
      <c r="B81" s="75" t="s">
        <v>153</v>
      </c>
      <c r="C81" s="101" t="s">
        <v>154</v>
      </c>
      <c r="D81" s="94">
        <v>40.4615392085207</v>
      </c>
      <c r="E81" s="94">
        <v>32.6153852175148</v>
      </c>
      <c r="F81" s="94">
        <v>41.5384623053255</v>
      </c>
      <c r="G81" s="94"/>
      <c r="H81" s="94">
        <f t="shared" si="3"/>
        <v>80.60836501901144</v>
      </c>
      <c r="I81" s="95">
        <f t="shared" si="4"/>
        <v>78.51851851851842</v>
      </c>
      <c r="J81" s="95"/>
    </row>
    <row r="82" spans="1:10" ht="25.5">
      <c r="A82" s="71">
        <f t="shared" si="5"/>
        <v>76</v>
      </c>
      <c r="B82" s="76" t="s">
        <v>155</v>
      </c>
      <c r="C82" s="101" t="s">
        <v>154</v>
      </c>
      <c r="D82" s="94">
        <v>567.565022728722</v>
      </c>
      <c r="E82" s="94">
        <v>574.321749189779</v>
      </c>
      <c r="F82" s="94">
        <v>495.943722241527</v>
      </c>
      <c r="G82" s="94"/>
      <c r="H82" s="94">
        <f t="shared" si="3"/>
        <v>101.19047619047632</v>
      </c>
      <c r="I82" s="95">
        <f t="shared" si="4"/>
        <v>115.8038147138964</v>
      </c>
      <c r="J82" s="95"/>
    </row>
    <row r="83" spans="1:10" ht="16.5">
      <c r="A83" s="71">
        <f t="shared" si="5"/>
        <v>77</v>
      </c>
      <c r="B83" s="76" t="s">
        <v>156</v>
      </c>
      <c r="C83" s="101" t="s">
        <v>76</v>
      </c>
      <c r="D83" s="94">
        <v>3752.05350957072</v>
      </c>
      <c r="E83" s="94">
        <v>3452.05361231041</v>
      </c>
      <c r="F83" s="94">
        <v>4021.91643085054</v>
      </c>
      <c r="G83" s="94"/>
      <c r="H83" s="94">
        <f t="shared" si="3"/>
        <v>92.00438116100764</v>
      </c>
      <c r="I83" s="95">
        <f t="shared" si="4"/>
        <v>85.83106267029974</v>
      </c>
      <c r="J83" s="95"/>
    </row>
    <row r="84" spans="1:10" ht="16.5">
      <c r="A84" s="71">
        <f t="shared" si="5"/>
        <v>78</v>
      </c>
      <c r="B84" s="76" t="s">
        <v>157</v>
      </c>
      <c r="C84" s="101" t="s">
        <v>76</v>
      </c>
      <c r="D84" s="94">
        <v>240</v>
      </c>
      <c r="E84" s="94">
        <v>210</v>
      </c>
      <c r="F84" s="94">
        <v>265</v>
      </c>
      <c r="G84" s="94"/>
      <c r="H84" s="94">
        <f t="shared" si="3"/>
        <v>87.5</v>
      </c>
      <c r="I84" s="95">
        <f t="shared" si="4"/>
        <v>79.24528301886792</v>
      </c>
      <c r="J84" s="95"/>
    </row>
    <row r="85" spans="1:10" ht="16.5">
      <c r="A85" s="71">
        <f t="shared" si="5"/>
        <v>79</v>
      </c>
      <c r="B85" s="76" t="s">
        <v>158</v>
      </c>
      <c r="C85" s="101" t="s">
        <v>90</v>
      </c>
      <c r="D85" s="94">
        <v>4785</v>
      </c>
      <c r="E85" s="94">
        <v>5000</v>
      </c>
      <c r="F85" s="94">
        <v>4455.91</v>
      </c>
      <c r="G85" s="94"/>
      <c r="H85" s="94">
        <f t="shared" si="3"/>
        <v>104.4932079414838</v>
      </c>
      <c r="I85" s="95">
        <f t="shared" si="4"/>
        <v>112.21052489839339</v>
      </c>
      <c r="J85" s="95"/>
    </row>
    <row r="86" spans="1:10" ht="28.5">
      <c r="A86" s="71">
        <f t="shared" si="5"/>
        <v>80</v>
      </c>
      <c r="B86" s="76" t="s">
        <v>159</v>
      </c>
      <c r="C86" s="101" t="s">
        <v>144</v>
      </c>
      <c r="D86" s="94">
        <v>61115.8523265134</v>
      </c>
      <c r="E86" s="94">
        <v>55157.9514624406</v>
      </c>
      <c r="F86" s="94">
        <v>65366.3830136381</v>
      </c>
      <c r="G86" s="94"/>
      <c r="H86" s="94">
        <f t="shared" si="3"/>
        <v>90.25146400275574</v>
      </c>
      <c r="I86" s="95">
        <f t="shared" si="4"/>
        <v>84.382749847016</v>
      </c>
      <c r="J86" s="95"/>
    </row>
    <row r="87" spans="1:10" ht="28.5">
      <c r="A87" s="71">
        <f t="shared" si="5"/>
        <v>81</v>
      </c>
      <c r="B87" s="76" t="s">
        <v>160</v>
      </c>
      <c r="C87" s="102" t="s">
        <v>180</v>
      </c>
      <c r="D87" s="94">
        <v>213.821389314593</v>
      </c>
      <c r="E87" s="94">
        <v>195.428151524091</v>
      </c>
      <c r="F87" s="94">
        <v>282.796031028978</v>
      </c>
      <c r="G87" s="94"/>
      <c r="H87" s="94">
        <f t="shared" si="3"/>
        <v>91.39784946236588</v>
      </c>
      <c r="I87" s="95">
        <f t="shared" si="4"/>
        <v>69.10569105691074</v>
      </c>
      <c r="J87" s="95"/>
    </row>
    <row r="88" spans="1:10" ht="28.5">
      <c r="A88" s="71">
        <f t="shared" si="5"/>
        <v>82</v>
      </c>
      <c r="B88" s="76" t="s">
        <v>161</v>
      </c>
      <c r="C88" s="101" t="s">
        <v>162</v>
      </c>
      <c r="D88" s="94">
        <v>26649.5027093195</v>
      </c>
      <c r="E88" s="94">
        <v>24990.6302047535</v>
      </c>
      <c r="F88" s="94">
        <v>35446.6196035912</v>
      </c>
      <c r="G88" s="94"/>
      <c r="H88" s="94">
        <f t="shared" si="3"/>
        <v>93.77522153917761</v>
      </c>
      <c r="I88" s="95">
        <f t="shared" si="4"/>
        <v>70.50215361642447</v>
      </c>
      <c r="J88" s="95"/>
    </row>
    <row r="89" spans="1:10" ht="28.5">
      <c r="A89" s="71">
        <f t="shared" si="5"/>
        <v>83</v>
      </c>
      <c r="B89" s="76" t="s">
        <v>163</v>
      </c>
      <c r="C89" s="101" t="s">
        <v>144</v>
      </c>
      <c r="D89" s="94">
        <v>438382</v>
      </c>
      <c r="E89" s="94">
        <v>328692</v>
      </c>
      <c r="F89" s="94">
        <v>675140</v>
      </c>
      <c r="G89" s="94"/>
      <c r="H89" s="94">
        <f t="shared" si="3"/>
        <v>74.9784434579887</v>
      </c>
      <c r="I89" s="95">
        <f t="shared" si="4"/>
        <v>48.6850134786859</v>
      </c>
      <c r="J89" s="95"/>
    </row>
    <row r="90" spans="1:10" ht="16.5">
      <c r="A90" s="71">
        <f t="shared" si="5"/>
        <v>84</v>
      </c>
      <c r="B90" s="76" t="s">
        <v>164</v>
      </c>
      <c r="C90" s="101" t="s">
        <v>144</v>
      </c>
      <c r="D90" s="94">
        <v>285912.963620108</v>
      </c>
      <c r="E90" s="94">
        <v>298701.274262104</v>
      </c>
      <c r="F90" s="94">
        <v>463892.169837394</v>
      </c>
      <c r="G90" s="94"/>
      <c r="H90" s="94">
        <f t="shared" si="3"/>
        <v>104.4727984628874</v>
      </c>
      <c r="I90" s="95">
        <f t="shared" si="4"/>
        <v>64.39023843985261</v>
      </c>
      <c r="J90" s="95"/>
    </row>
    <row r="91" spans="1:10" ht="16.5">
      <c r="A91" s="71">
        <f t="shared" si="5"/>
        <v>85</v>
      </c>
      <c r="B91" s="76" t="s">
        <v>165</v>
      </c>
      <c r="C91" s="101" t="s">
        <v>90</v>
      </c>
      <c r="D91" s="94">
        <v>18.9285590348721</v>
      </c>
      <c r="E91" s="94">
        <v>29.7618852749561</v>
      </c>
      <c r="F91" s="94">
        <v>40.7142590561399</v>
      </c>
      <c r="G91" s="94"/>
      <c r="H91" s="94">
        <f t="shared" si="3"/>
        <v>157.23270440251554</v>
      </c>
      <c r="I91" s="95">
        <f t="shared" si="4"/>
        <v>73.09941520467844</v>
      </c>
      <c r="J91" s="95"/>
    </row>
    <row r="92" spans="1:10" ht="16.5">
      <c r="A92" s="71">
        <f t="shared" si="5"/>
        <v>86</v>
      </c>
      <c r="B92" s="76" t="s">
        <v>166</v>
      </c>
      <c r="C92" s="101" t="s">
        <v>90</v>
      </c>
      <c r="D92" s="94">
        <v>2922</v>
      </c>
      <c r="E92" s="94">
        <v>2426</v>
      </c>
      <c r="F92" s="94">
        <v>1341.2</v>
      </c>
      <c r="G92" s="94"/>
      <c r="H92" s="94">
        <f t="shared" si="3"/>
        <v>83.02532511978097</v>
      </c>
      <c r="I92" s="95">
        <f t="shared" si="4"/>
        <v>180.88279152997316</v>
      </c>
      <c r="J92" s="95"/>
    </row>
    <row r="93" spans="1:10" ht="16.5">
      <c r="A93" s="71">
        <f t="shared" si="5"/>
        <v>87</v>
      </c>
      <c r="B93" s="76" t="s">
        <v>167</v>
      </c>
      <c r="C93" s="102" t="s">
        <v>180</v>
      </c>
      <c r="D93" s="94">
        <v>257651</v>
      </c>
      <c r="E93" s="94">
        <v>217204</v>
      </c>
      <c r="F93" s="94">
        <v>253883</v>
      </c>
      <c r="G93" s="94"/>
      <c r="H93" s="94">
        <f t="shared" si="3"/>
        <v>84.30163282890422</v>
      </c>
      <c r="I93" s="95">
        <f t="shared" si="4"/>
        <v>85.55279400353706</v>
      </c>
      <c r="J93" s="95"/>
    </row>
    <row r="94" spans="1:10" ht="16.5">
      <c r="A94" s="71">
        <f t="shared" si="5"/>
        <v>88</v>
      </c>
      <c r="B94" s="76" t="s">
        <v>168</v>
      </c>
      <c r="C94" s="102" t="s">
        <v>180</v>
      </c>
      <c r="D94" s="94">
        <v>162206</v>
      </c>
      <c r="E94" s="94">
        <v>123940</v>
      </c>
      <c r="F94" s="94">
        <v>159808</v>
      </c>
      <c r="G94" s="94"/>
      <c r="H94" s="94">
        <f t="shared" si="3"/>
        <v>76.40901076409011</v>
      </c>
      <c r="I94" s="95">
        <f t="shared" si="4"/>
        <v>77.55556668001601</v>
      </c>
      <c r="J94" s="95"/>
    </row>
    <row r="95" spans="1:10" ht="16.5">
      <c r="A95" s="71">
        <f t="shared" si="5"/>
        <v>89</v>
      </c>
      <c r="B95" s="76" t="s">
        <v>169</v>
      </c>
      <c r="C95" s="102" t="s">
        <v>180</v>
      </c>
      <c r="D95" s="94">
        <v>108621</v>
      </c>
      <c r="E95" s="94">
        <v>91611</v>
      </c>
      <c r="F95" s="94">
        <v>98194</v>
      </c>
      <c r="G95" s="94"/>
      <c r="H95" s="94">
        <f t="shared" si="3"/>
        <v>84.3400447427293</v>
      </c>
      <c r="I95" s="95">
        <f t="shared" si="4"/>
        <v>93.29592439456586</v>
      </c>
      <c r="J95" s="95"/>
    </row>
    <row r="96" spans="1:10" ht="16.5">
      <c r="A96" s="71">
        <f t="shared" si="5"/>
        <v>90</v>
      </c>
      <c r="B96" s="76" t="s">
        <v>170</v>
      </c>
      <c r="C96" s="102" t="s">
        <v>180</v>
      </c>
      <c r="D96" s="94">
        <v>122084</v>
      </c>
      <c r="E96" s="94">
        <v>98945</v>
      </c>
      <c r="F96" s="94">
        <v>64783</v>
      </c>
      <c r="G96" s="94"/>
      <c r="H96" s="94">
        <f t="shared" si="3"/>
        <v>81.04665640051113</v>
      </c>
      <c r="I96" s="95">
        <f t="shared" si="4"/>
        <v>152.7329700693083</v>
      </c>
      <c r="J96" s="95"/>
    </row>
    <row r="97" spans="1:10" ht="16.5">
      <c r="A97" s="71">
        <f t="shared" si="5"/>
        <v>91</v>
      </c>
      <c r="B97" s="76" t="s">
        <v>171</v>
      </c>
      <c r="C97" s="102" t="s">
        <v>180</v>
      </c>
      <c r="D97" s="94">
        <v>169847.630475119</v>
      </c>
      <c r="E97" s="94">
        <v>137981.05204334</v>
      </c>
      <c r="F97" s="94">
        <v>102229.25620747</v>
      </c>
      <c r="G97" s="94"/>
      <c r="H97" s="94">
        <f t="shared" si="3"/>
        <v>81.23813776934196</v>
      </c>
      <c r="I97" s="95">
        <f t="shared" si="4"/>
        <v>134.97217642209313</v>
      </c>
      <c r="J97" s="95"/>
    </row>
    <row r="98" spans="1:10" ht="25.5">
      <c r="A98" s="71">
        <f t="shared" si="5"/>
        <v>92</v>
      </c>
      <c r="B98" s="76" t="s">
        <v>172</v>
      </c>
      <c r="C98" s="101" t="s">
        <v>173</v>
      </c>
      <c r="D98" s="94">
        <v>284.83</v>
      </c>
      <c r="E98" s="94">
        <v>330</v>
      </c>
      <c r="F98" s="94">
        <v>411.17</v>
      </c>
      <c r="G98" s="94"/>
      <c r="H98" s="94">
        <f t="shared" si="3"/>
        <v>115.85858231225643</v>
      </c>
      <c r="I98" s="95">
        <f t="shared" si="4"/>
        <v>80.25877374322056</v>
      </c>
      <c r="J98" s="95"/>
    </row>
    <row r="99" spans="1:10" ht="25.5">
      <c r="A99" s="71">
        <f t="shared" si="5"/>
        <v>93</v>
      </c>
      <c r="B99" s="76" t="s">
        <v>174</v>
      </c>
      <c r="C99" s="101" t="s">
        <v>173</v>
      </c>
      <c r="D99" s="94">
        <v>733.979178944965</v>
      </c>
      <c r="E99" s="94">
        <v>729.989237768668</v>
      </c>
      <c r="F99" s="94">
        <v>688.349851658137</v>
      </c>
      <c r="G99" s="94"/>
      <c r="H99" s="94">
        <f t="shared" si="3"/>
        <v>99.45639586370389</v>
      </c>
      <c r="I99" s="95">
        <f t="shared" si="4"/>
        <v>106.04916032308682</v>
      </c>
      <c r="J99" s="95"/>
    </row>
    <row r="100" spans="1:10" ht="16.5">
      <c r="A100" s="77">
        <f t="shared" si="5"/>
        <v>94</v>
      </c>
      <c r="B100" s="78" t="s">
        <v>175</v>
      </c>
      <c r="C100" s="103" t="s">
        <v>183</v>
      </c>
      <c r="D100" s="96">
        <v>7952</v>
      </c>
      <c r="E100" s="96">
        <v>7870</v>
      </c>
      <c r="F100" s="96">
        <v>7820</v>
      </c>
      <c r="G100" s="96"/>
      <c r="H100" s="96">
        <f t="shared" si="3"/>
        <v>98.96881287726357</v>
      </c>
      <c r="I100" s="97">
        <f t="shared" si="4"/>
        <v>100.63938618925832</v>
      </c>
      <c r="J100" s="97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pane xSplit="1" ySplit="6" topLeftCell="F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5" sqref="G15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79" customWidth="1"/>
    <col min="5" max="5" width="10.453125" style="0" customWidth="1"/>
    <col min="6" max="9" width="10.54296875" style="0" customWidth="1"/>
    <col min="10" max="10" width="10.8125" style="0" customWidth="1"/>
    <col min="11" max="11" width="9.54296875" style="0" customWidth="1"/>
  </cols>
  <sheetData>
    <row r="1" ht="16.5">
      <c r="A1" s="32" t="s">
        <v>7</v>
      </c>
    </row>
    <row r="2" spans="1:11" ht="21" customHeight="1">
      <c r="A2" s="27" t="s">
        <v>309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6:11" ht="19.5" customHeight="1">
      <c r="F3" s="34"/>
      <c r="G3" s="34"/>
      <c r="H3" s="34"/>
      <c r="I3" s="34"/>
      <c r="K3" s="39" t="s">
        <v>8</v>
      </c>
    </row>
    <row r="4" spans="1:13" s="34" customFormat="1" ht="16.5" customHeight="1">
      <c r="A4" s="246" t="s">
        <v>12</v>
      </c>
      <c r="B4" s="242" t="s">
        <v>204</v>
      </c>
      <c r="C4" s="243"/>
      <c r="D4" s="243"/>
      <c r="E4" s="243"/>
      <c r="F4" s="244"/>
      <c r="G4" s="212"/>
      <c r="H4" s="242" t="s">
        <v>205</v>
      </c>
      <c r="I4" s="244"/>
      <c r="J4" s="239" t="s">
        <v>9</v>
      </c>
      <c r="K4" s="240"/>
      <c r="L4" s="241"/>
      <c r="M4" s="7"/>
    </row>
    <row r="5" spans="1:13" s="34" customFormat="1" ht="57" customHeight="1">
      <c r="A5" s="247"/>
      <c r="B5" s="251" t="s">
        <v>177</v>
      </c>
      <c r="C5" s="252"/>
      <c r="D5" s="112" t="s">
        <v>206</v>
      </c>
      <c r="E5" s="112" t="s">
        <v>207</v>
      </c>
      <c r="F5" s="112" t="s">
        <v>210</v>
      </c>
      <c r="G5" s="112"/>
      <c r="H5" s="112" t="s">
        <v>208</v>
      </c>
      <c r="I5" s="111" t="s">
        <v>209</v>
      </c>
      <c r="J5" s="109" t="s">
        <v>194</v>
      </c>
      <c r="K5" s="113" t="s">
        <v>195</v>
      </c>
      <c r="L5" s="113" t="s">
        <v>198</v>
      </c>
      <c r="M5" s="7"/>
    </row>
    <row r="6" spans="1:13" s="34" customFormat="1" ht="16.5">
      <c r="A6" s="59" t="s">
        <v>10</v>
      </c>
      <c r="B6" s="249">
        <v>1</v>
      </c>
      <c r="C6" s="250"/>
      <c r="D6" s="59">
        <v>2</v>
      </c>
      <c r="E6" s="59">
        <v>3</v>
      </c>
      <c r="F6" s="59">
        <v>4</v>
      </c>
      <c r="G6" s="59"/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7"/>
    </row>
    <row r="7" spans="1:12" s="7" customFormat="1" ht="27.75" customHeight="1">
      <c r="A7" s="28" t="s">
        <v>26</v>
      </c>
      <c r="B7" s="80">
        <v>112400</v>
      </c>
      <c r="C7" s="80">
        <v>114450</v>
      </c>
      <c r="D7" s="133">
        <f>D8</f>
        <v>8763.31</v>
      </c>
      <c r="E7" s="133">
        <f>E8</f>
        <v>8609.952075</v>
      </c>
      <c r="F7" s="133">
        <f>F8</f>
        <v>17373.262075</v>
      </c>
      <c r="G7" s="133">
        <f>F7+E7</f>
        <v>25983.21415</v>
      </c>
      <c r="H7" s="133">
        <f>H8</f>
        <v>8323.619999999999</v>
      </c>
      <c r="I7" s="133">
        <f>I8</f>
        <v>15355.86</v>
      </c>
      <c r="J7" s="104">
        <f aca="true" t="shared" si="0" ref="J7:J16">E7/D7*100</f>
        <v>98.25</v>
      </c>
      <c r="K7" s="104">
        <f>E7/H7*100</f>
        <v>103.4399945576564</v>
      </c>
      <c r="L7" s="104">
        <f>F7/I7*100</f>
        <v>113.13766910482381</v>
      </c>
    </row>
    <row r="8" spans="1:12" s="7" customFormat="1" ht="27.75" customHeight="1">
      <c r="A8" s="10" t="s">
        <v>27</v>
      </c>
      <c r="B8" s="81"/>
      <c r="C8" s="81"/>
      <c r="D8" s="134">
        <f>SUM(D9:D11)</f>
        <v>8763.31</v>
      </c>
      <c r="E8" s="134">
        <f>SUM(E9:E11)</f>
        <v>8609.952075</v>
      </c>
      <c r="F8" s="134">
        <f>SUM(F9:F11)</f>
        <v>17373.262075</v>
      </c>
      <c r="G8" s="134"/>
      <c r="H8" s="134">
        <f>SUM(H9:H11)</f>
        <v>8323.619999999999</v>
      </c>
      <c r="I8" s="134">
        <f>SUM(I9:I11)</f>
        <v>15355.86</v>
      </c>
      <c r="J8" s="105">
        <f t="shared" si="0"/>
        <v>98.25</v>
      </c>
      <c r="K8" s="105">
        <f aca="true" t="shared" si="1" ref="K8:K16">E8/H8*100</f>
        <v>103.4399945576564</v>
      </c>
      <c r="L8" s="105">
        <f aca="true" t="shared" si="2" ref="L8:L16">F8/I8*100</f>
        <v>113.13766910482381</v>
      </c>
    </row>
    <row r="9" spans="1:12" s="8" customFormat="1" ht="27.75" customHeight="1">
      <c r="A9" s="9" t="s">
        <v>0</v>
      </c>
      <c r="B9" s="85"/>
      <c r="C9" s="85"/>
      <c r="D9" s="135">
        <f>'[2]T02-DC'!C15</f>
        <v>845.94</v>
      </c>
      <c r="E9" s="135">
        <f>'[2]T02-DC'!D15</f>
        <v>826.32</v>
      </c>
      <c r="F9" s="135">
        <f>'[2]T02-DC'!E15</f>
        <v>1672.2600000000002</v>
      </c>
      <c r="G9" s="135"/>
      <c r="H9" s="136">
        <f>'[3]TMBChung-3 -2013TCTK'!D15</f>
        <v>757.73</v>
      </c>
      <c r="I9" s="136">
        <f>'[2]T02-DC'!F15</f>
        <v>1484.61</v>
      </c>
      <c r="J9" s="106">
        <f t="shared" si="0"/>
        <v>97.68068657351586</v>
      </c>
      <c r="K9" s="106">
        <f t="shared" si="1"/>
        <v>109.05203700526573</v>
      </c>
      <c r="L9" s="106">
        <f t="shared" si="2"/>
        <v>112.63968314910989</v>
      </c>
    </row>
    <row r="10" spans="1:12" s="8" customFormat="1" ht="27.75" customHeight="1">
      <c r="A10" s="9" t="s">
        <v>1</v>
      </c>
      <c r="B10" s="85"/>
      <c r="C10" s="85"/>
      <c r="D10" s="135">
        <f>'[2]T02-DC'!C16</f>
        <v>7651.439999999999</v>
      </c>
      <c r="E10" s="135">
        <f>'[2]T02-DC'!D16</f>
        <v>7521.912074999999</v>
      </c>
      <c r="F10" s="135">
        <f>'[2]T02-DC'!E16</f>
        <v>15173.352074999999</v>
      </c>
      <c r="G10" s="135"/>
      <c r="H10" s="136">
        <f>'[3]TMBChung-3 -2013TCTK'!D16</f>
        <v>7328.48</v>
      </c>
      <c r="I10" s="136">
        <f>'[2]T02-DC'!F16</f>
        <v>13398.51</v>
      </c>
      <c r="J10" s="106">
        <f t="shared" si="0"/>
        <v>98.30714316520812</v>
      </c>
      <c r="K10" s="106">
        <f t="shared" si="1"/>
        <v>102.6394569542388</v>
      </c>
      <c r="L10" s="106">
        <f t="shared" si="2"/>
        <v>113.24656305066756</v>
      </c>
    </row>
    <row r="11" spans="1:12" s="8" customFormat="1" ht="27.75" customHeight="1">
      <c r="A11" s="9" t="s">
        <v>2</v>
      </c>
      <c r="B11" s="85"/>
      <c r="C11" s="85"/>
      <c r="D11" s="135">
        <f>'[2]T02-DC'!C17</f>
        <v>265.93</v>
      </c>
      <c r="E11" s="135">
        <f>'[2]T02-DC'!D17</f>
        <v>261.72</v>
      </c>
      <c r="F11" s="135">
        <f>'[2]T02-DC'!E17</f>
        <v>527.6500000000001</v>
      </c>
      <c r="G11" s="135"/>
      <c r="H11" s="136">
        <f>'[3]TMBChung-3 -2013TCTK'!D17</f>
        <v>237.41</v>
      </c>
      <c r="I11" s="136">
        <f>'[2]T02-DC'!F17</f>
        <v>472.74</v>
      </c>
      <c r="J11" s="106">
        <f t="shared" si="0"/>
        <v>98.41687662166736</v>
      </c>
      <c r="K11" s="106">
        <f t="shared" si="1"/>
        <v>110.23966976959692</v>
      </c>
      <c r="L11" s="106">
        <f t="shared" si="2"/>
        <v>111.61526420442529</v>
      </c>
    </row>
    <row r="12" spans="1:12" ht="27.75" customHeight="1">
      <c r="A12" s="4" t="s">
        <v>28</v>
      </c>
      <c r="B12" s="132"/>
      <c r="C12" s="131"/>
      <c r="D12" s="137">
        <f>SUM(D13:D16)</f>
        <v>8763.31</v>
      </c>
      <c r="E12" s="137">
        <f>SUM(E13:E16)</f>
        <v>8609.952075</v>
      </c>
      <c r="F12" s="137">
        <f>SUM(F13:F16)</f>
        <v>17373.262075</v>
      </c>
      <c r="G12" s="137"/>
      <c r="H12" s="137">
        <f>SUM(H13:H16)</f>
        <v>8323.62</v>
      </c>
      <c r="I12" s="137">
        <f>SUM(I13:I16)</f>
        <v>15355.860000000002</v>
      </c>
      <c r="J12" s="105">
        <f t="shared" si="0"/>
        <v>98.25</v>
      </c>
      <c r="K12" s="105">
        <f t="shared" si="1"/>
        <v>103.43999455765638</v>
      </c>
      <c r="L12" s="105">
        <f t="shared" si="2"/>
        <v>113.13766910482379</v>
      </c>
    </row>
    <row r="13" spans="1:12" ht="27.75" customHeight="1">
      <c r="A13" s="3" t="s">
        <v>3</v>
      </c>
      <c r="B13" s="82"/>
      <c r="C13" s="82"/>
      <c r="D13" s="135">
        <f>'[2]T02-DC'!C19</f>
        <v>6764.182</v>
      </c>
      <c r="E13" s="135">
        <f>'[2]T02-DC'!D19</f>
        <v>6520.982075</v>
      </c>
      <c r="F13" s="135">
        <f>'[2]T02-DC'!E19</f>
        <v>13285.164074999999</v>
      </c>
      <c r="G13" s="135">
        <f>F13+E13</f>
        <v>19806.14615</v>
      </c>
      <c r="H13" s="136">
        <f>'[3]TMBChung-3 -2013TCTK'!D19</f>
        <v>6545.75</v>
      </c>
      <c r="I13" s="136">
        <f>'[2]T02-DC'!F19</f>
        <v>11883.800000000001</v>
      </c>
      <c r="J13" s="106">
        <f t="shared" si="0"/>
        <v>96.4045922330298</v>
      </c>
      <c r="K13" s="106">
        <f t="shared" si="1"/>
        <v>99.62161822556621</v>
      </c>
      <c r="L13" s="106">
        <f t="shared" si="2"/>
        <v>111.7922219744526</v>
      </c>
    </row>
    <row r="14" spans="1:12" ht="27.75" customHeight="1">
      <c r="A14" s="3" t="s">
        <v>4</v>
      </c>
      <c r="B14" s="82"/>
      <c r="C14" s="82"/>
      <c r="D14" s="135">
        <f>'[2]T02-DC'!C20</f>
        <v>766.56</v>
      </c>
      <c r="E14" s="135">
        <f>'[2]T02-DC'!D20</f>
        <v>805.36</v>
      </c>
      <c r="F14" s="135">
        <f>'[2]T02-DC'!E20</f>
        <v>1571.92</v>
      </c>
      <c r="G14" s="135">
        <f>F14+E14</f>
        <v>2377.28</v>
      </c>
      <c r="H14" s="136">
        <f>'[3]TMBChung-3 -2013TCTK'!D20</f>
        <v>684.89</v>
      </c>
      <c r="I14" s="136">
        <f>'[2]T02-DC'!F20</f>
        <v>1331.12</v>
      </c>
      <c r="J14" s="106">
        <f t="shared" si="0"/>
        <v>105.06157378417869</v>
      </c>
      <c r="K14" s="106">
        <f t="shared" si="1"/>
        <v>117.58968593496766</v>
      </c>
      <c r="L14" s="106">
        <f t="shared" si="2"/>
        <v>118.09002944888516</v>
      </c>
    </row>
    <row r="15" spans="1:12" ht="27.75" customHeight="1">
      <c r="A15" s="6" t="s">
        <v>6</v>
      </c>
      <c r="B15" s="82"/>
      <c r="C15" s="82"/>
      <c r="D15" s="135">
        <f>'[2]T02-DC'!C21</f>
        <v>7.098</v>
      </c>
      <c r="E15" s="135">
        <f>'[2]T02-DC'!D21</f>
        <v>7.4</v>
      </c>
      <c r="F15" s="135">
        <f>'[2]T02-DC'!E21</f>
        <v>14.498000000000001</v>
      </c>
      <c r="G15" s="135">
        <f>F15+E15</f>
        <v>21.898000000000003</v>
      </c>
      <c r="H15" s="136">
        <f>'[3]TMBChung-3 -2013TCTK'!D21</f>
        <v>6.71</v>
      </c>
      <c r="I15" s="136">
        <f>'[2]T02-DC'!F21</f>
        <v>12.69</v>
      </c>
      <c r="J15" s="106">
        <f t="shared" si="0"/>
        <v>104.25471963933504</v>
      </c>
      <c r="K15" s="106">
        <f t="shared" si="1"/>
        <v>110.28315946348735</v>
      </c>
      <c r="L15" s="106">
        <f t="shared" si="2"/>
        <v>114.24743892829001</v>
      </c>
    </row>
    <row r="16" spans="1:12" ht="27.75" customHeight="1">
      <c r="A16" s="5" t="s">
        <v>5</v>
      </c>
      <c r="B16" s="86"/>
      <c r="C16" s="86"/>
      <c r="D16" s="139">
        <f>'[2]T02-DC'!C22</f>
        <v>1225.47</v>
      </c>
      <c r="E16" s="139">
        <f>'[2]T02-DC'!D22</f>
        <v>1276.21</v>
      </c>
      <c r="F16" s="139">
        <f>'[2]T02-DC'!E22</f>
        <v>2501.6800000000003</v>
      </c>
      <c r="G16" s="135">
        <f>F16+E16</f>
        <v>3777.8900000000003</v>
      </c>
      <c r="H16" s="138">
        <f>'[3]TMBChung-3 -2013TCTK'!D22</f>
        <v>1086.27</v>
      </c>
      <c r="I16" s="138">
        <f>'[2]T02-DC'!F22</f>
        <v>2128.25</v>
      </c>
      <c r="J16" s="107">
        <f t="shared" si="0"/>
        <v>104.14045223465283</v>
      </c>
      <c r="K16" s="107">
        <f t="shared" si="1"/>
        <v>117.48552385686801</v>
      </c>
      <c r="L16" s="107">
        <f t="shared" si="2"/>
        <v>117.54634089040292</v>
      </c>
    </row>
    <row r="17" ht="24.75" customHeight="1">
      <c r="A17" s="125" t="s">
        <v>212</v>
      </c>
    </row>
  </sheetData>
  <sheetProtection/>
  <mergeCells count="6">
    <mergeCell ref="A4:A5"/>
    <mergeCell ref="J4:L4"/>
    <mergeCell ref="B6:C6"/>
    <mergeCell ref="B5:C5"/>
    <mergeCell ref="B4:F4"/>
    <mergeCell ref="H4:I4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  <ignoredErrors>
    <ignoredError sqref="F8 D8:E8" formulaRange="1"/>
    <ignoredError sqref="K7:L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8.72265625" defaultRowHeight="16.5"/>
  <cols>
    <col min="1" max="1" width="17.36328125" style="0" customWidth="1"/>
    <col min="2" max="2" width="7.18359375" style="0" bestFit="1" customWidth="1"/>
    <col min="3" max="4" width="8.8125" style="0" bestFit="1" customWidth="1"/>
    <col min="5" max="5" width="9.99609375" style="0" customWidth="1"/>
    <col min="6" max="9" width="9.0859375" style="0" customWidth="1"/>
    <col min="10" max="12" width="6.90625" style="0" customWidth="1"/>
  </cols>
  <sheetData>
    <row r="1" spans="1:4" ht="16.5">
      <c r="A1" s="29" t="s">
        <v>7</v>
      </c>
      <c r="B1" s="29"/>
      <c r="C1" s="29"/>
      <c r="D1" s="29"/>
    </row>
    <row r="2" spans="1:11" ht="20.25">
      <c r="A2" s="27" t="s">
        <v>308</v>
      </c>
      <c r="B2" s="27"/>
      <c r="C2" s="30"/>
      <c r="D2" s="30"/>
      <c r="E2" s="30"/>
      <c r="F2" s="30"/>
      <c r="G2" s="30"/>
      <c r="H2" s="30"/>
      <c r="I2" s="30"/>
      <c r="J2" s="30"/>
      <c r="K2" s="30"/>
    </row>
    <row r="3" spans="1:11" ht="20.25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</row>
    <row r="4" spans="1:12" ht="16.5">
      <c r="A4" s="246" t="s">
        <v>12</v>
      </c>
      <c r="B4" s="246" t="s">
        <v>36</v>
      </c>
      <c r="C4" s="248" t="s">
        <v>177</v>
      </c>
      <c r="D4" s="256"/>
      <c r="E4" s="253" t="s">
        <v>219</v>
      </c>
      <c r="F4" s="253"/>
      <c r="G4" s="254"/>
      <c r="H4" s="255" t="s">
        <v>220</v>
      </c>
      <c r="I4" s="254"/>
      <c r="J4" s="240" t="s">
        <v>221</v>
      </c>
      <c r="K4" s="240"/>
      <c r="L4" s="241"/>
    </row>
    <row r="5" spans="1:12" ht="60">
      <c r="A5" s="247"/>
      <c r="B5" s="247"/>
      <c r="C5" s="251"/>
      <c r="D5" s="252"/>
      <c r="E5" s="141" t="s">
        <v>192</v>
      </c>
      <c r="F5" s="141" t="s">
        <v>207</v>
      </c>
      <c r="G5" s="141" t="s">
        <v>196</v>
      </c>
      <c r="H5" s="141" t="s">
        <v>208</v>
      </c>
      <c r="I5" s="141" t="s">
        <v>209</v>
      </c>
      <c r="J5" s="145" t="s">
        <v>194</v>
      </c>
      <c r="K5" s="145" t="s">
        <v>195</v>
      </c>
      <c r="L5" s="146" t="s">
        <v>198</v>
      </c>
    </row>
    <row r="6" spans="1:12" ht="16.5">
      <c r="A6" s="59" t="s">
        <v>10</v>
      </c>
      <c r="B6" s="59" t="s">
        <v>11</v>
      </c>
      <c r="C6" s="249">
        <v>1</v>
      </c>
      <c r="D6" s="250"/>
      <c r="E6" s="59">
        <v>2</v>
      </c>
      <c r="F6" s="59">
        <f>E6+1</f>
        <v>3</v>
      </c>
      <c r="G6" s="59">
        <f aca="true" t="shared" si="0" ref="G6:L6">F6+1</f>
        <v>4</v>
      </c>
      <c r="H6" s="59">
        <f t="shared" si="0"/>
        <v>5</v>
      </c>
      <c r="I6" s="59">
        <f t="shared" si="0"/>
        <v>6</v>
      </c>
      <c r="J6" s="59">
        <f t="shared" si="0"/>
        <v>7</v>
      </c>
      <c r="K6" s="59">
        <f t="shared" si="0"/>
        <v>8</v>
      </c>
      <c r="L6" s="59">
        <f t="shared" si="0"/>
        <v>9</v>
      </c>
    </row>
    <row r="7" spans="1:13" ht="30.75" customHeight="1">
      <c r="A7" s="11" t="s">
        <v>29</v>
      </c>
      <c r="B7" s="153" t="s">
        <v>187</v>
      </c>
      <c r="C7" s="147">
        <f>SUM(C8:C10)</f>
        <v>11910000</v>
      </c>
      <c r="D7" s="147">
        <f>SUM(D8:D10)</f>
        <v>12020000</v>
      </c>
      <c r="E7" s="147">
        <f>SUM(E8:E10)</f>
        <v>864813.2905946006</v>
      </c>
      <c r="F7" s="89">
        <f>SUM(F8:F10)</f>
        <v>841463</v>
      </c>
      <c r="G7" s="89">
        <f>E7+F7</f>
        <v>1706276.2905946006</v>
      </c>
      <c r="H7" s="89">
        <f>SUM(H8:H10)</f>
        <v>603353.3296677</v>
      </c>
      <c r="I7" s="89">
        <f>SUM(I8:I10)</f>
        <v>1514265</v>
      </c>
      <c r="J7" s="148">
        <f>F7/E7*100</f>
        <v>97.29996163928676</v>
      </c>
      <c r="K7" s="148">
        <f>F7/H7*100</f>
        <v>139.46438324347034</v>
      </c>
      <c r="L7" s="148">
        <f>G7/I7*100</f>
        <v>112.68016434340096</v>
      </c>
      <c r="M7" s="149"/>
    </row>
    <row r="8" spans="1:12" ht="30.75" customHeight="1">
      <c r="A8" s="140" t="s">
        <v>216</v>
      </c>
      <c r="B8" s="150" t="s">
        <v>187</v>
      </c>
      <c r="C8" s="55">
        <v>60000</v>
      </c>
      <c r="D8" s="55">
        <v>63000</v>
      </c>
      <c r="E8" s="55">
        <f>'[4]HQuan_2014'!$D$25/1000</f>
        <v>2832.8117218999996</v>
      </c>
      <c r="F8" s="55">
        <v>2615</v>
      </c>
      <c r="G8" s="55">
        <f>E8+F8</f>
        <v>5447.8117219</v>
      </c>
      <c r="H8" s="55">
        <f>'[5]LHDN'!$C$11/1000</f>
        <v>3860.5476903000003</v>
      </c>
      <c r="I8" s="55">
        <v>5208</v>
      </c>
      <c r="J8" s="148">
        <f aca="true" t="shared" si="1" ref="J8:J14">F8/E8*100</f>
        <v>92.3111119522652</v>
      </c>
      <c r="K8" s="148">
        <f aca="true" t="shared" si="2" ref="K8:K14">F8/H8*100</f>
        <v>67.73650294673061</v>
      </c>
      <c r="L8" s="148">
        <f aca="true" t="shared" si="3" ref="L8:L14">G8/I8*100</f>
        <v>104.60467975998465</v>
      </c>
    </row>
    <row r="9" spans="1:12" ht="30.75" customHeight="1">
      <c r="A9" s="140" t="s">
        <v>217</v>
      </c>
      <c r="B9" s="150" t="s">
        <v>187</v>
      </c>
      <c r="C9" s="55">
        <v>1356000</v>
      </c>
      <c r="D9" s="55">
        <v>1388000</v>
      </c>
      <c r="E9" s="55">
        <f>'[4]HQuan_2014'!$D$23/1000</f>
        <v>133787.5737289</v>
      </c>
      <c r="F9" s="55">
        <v>125894</v>
      </c>
      <c r="G9" s="55">
        <f>E9+F9</f>
        <v>259681.5737289</v>
      </c>
      <c r="H9" s="55">
        <f>'[5]LHDN'!$C$9/1000</f>
        <v>58689.55735190001</v>
      </c>
      <c r="I9" s="55">
        <v>243147</v>
      </c>
      <c r="J9" s="148">
        <f t="shared" si="1"/>
        <v>94.09992011298813</v>
      </c>
      <c r="K9" s="148">
        <f t="shared" si="2"/>
        <v>214.5083481293701</v>
      </c>
      <c r="L9" s="148">
        <f t="shared" si="3"/>
        <v>106.8002376047823</v>
      </c>
    </row>
    <row r="10" spans="1:12" ht="30.75" customHeight="1">
      <c r="A10" s="140" t="s">
        <v>218</v>
      </c>
      <c r="B10" s="150" t="s">
        <v>187</v>
      </c>
      <c r="C10" s="55">
        <v>10494000</v>
      </c>
      <c r="D10" s="55">
        <v>10569000</v>
      </c>
      <c r="E10" s="55">
        <f>'[4]HQuan_2014'!$D$24/1000</f>
        <v>728192.9051438007</v>
      </c>
      <c r="F10" s="55">
        <v>712954</v>
      </c>
      <c r="G10" s="55">
        <f>E10+F10</f>
        <v>1441146.9051438007</v>
      </c>
      <c r="H10" s="55">
        <f>'[5]LHDN'!$C$10/1000</f>
        <v>540803.2246254999</v>
      </c>
      <c r="I10" s="55">
        <v>1265910</v>
      </c>
      <c r="J10" s="148">
        <f t="shared" si="1"/>
        <v>97.90729832216762</v>
      </c>
      <c r="K10" s="148">
        <f t="shared" si="2"/>
        <v>131.83242398262558</v>
      </c>
      <c r="L10" s="148">
        <f t="shared" si="3"/>
        <v>113.84276174007637</v>
      </c>
    </row>
    <row r="11" spans="1:12" ht="30.75" customHeight="1">
      <c r="A11" s="144" t="s">
        <v>222</v>
      </c>
      <c r="B11" s="150" t="s">
        <v>187</v>
      </c>
      <c r="C11" s="147">
        <f aca="true" t="shared" si="4" ref="C11:I11">SUM(C12:C14)</f>
        <v>12200000</v>
      </c>
      <c r="D11" s="147">
        <f t="shared" si="4"/>
        <v>12300000</v>
      </c>
      <c r="E11" s="147">
        <f t="shared" si="4"/>
        <v>742805</v>
      </c>
      <c r="F11" s="147">
        <f t="shared" si="4"/>
        <v>819820</v>
      </c>
      <c r="G11" s="147">
        <f t="shared" si="4"/>
        <v>1562625</v>
      </c>
      <c r="H11" s="147">
        <f t="shared" si="4"/>
        <v>620672.2548966</v>
      </c>
      <c r="I11" s="147">
        <f t="shared" si="4"/>
        <v>1547322</v>
      </c>
      <c r="J11" s="148">
        <f t="shared" si="1"/>
        <v>110.36813160923795</v>
      </c>
      <c r="K11" s="148">
        <f t="shared" si="2"/>
        <v>132.08581397545743</v>
      </c>
      <c r="L11" s="148">
        <f t="shared" si="3"/>
        <v>100.98899905772683</v>
      </c>
    </row>
    <row r="12" spans="1:12" ht="30.75" customHeight="1">
      <c r="A12" s="140" t="s">
        <v>216</v>
      </c>
      <c r="B12" s="150" t="s">
        <v>187</v>
      </c>
      <c r="C12" s="55">
        <v>28000</v>
      </c>
      <c r="D12" s="55">
        <v>29000</v>
      </c>
      <c r="E12" s="55">
        <v>852</v>
      </c>
      <c r="F12" s="55">
        <v>785</v>
      </c>
      <c r="G12" s="55">
        <v>1637</v>
      </c>
      <c r="H12" s="55">
        <f>'[5]LHDN'!$C$7/1000</f>
        <v>1806.0372399999999</v>
      </c>
      <c r="I12" s="55">
        <v>1747</v>
      </c>
      <c r="J12" s="148">
        <f t="shared" si="1"/>
        <v>92.13615023474179</v>
      </c>
      <c r="K12" s="148">
        <f t="shared" si="2"/>
        <v>43.46532743699128</v>
      </c>
      <c r="L12" s="148">
        <f t="shared" si="3"/>
        <v>93.70349170005724</v>
      </c>
    </row>
    <row r="13" spans="1:12" ht="30.75" customHeight="1">
      <c r="A13" s="140" t="s">
        <v>217</v>
      </c>
      <c r="B13" s="150" t="s">
        <v>187</v>
      </c>
      <c r="C13" s="55">
        <v>1127000</v>
      </c>
      <c r="D13" s="55">
        <v>1154000</v>
      </c>
      <c r="E13" s="55">
        <v>101723</v>
      </c>
      <c r="F13" s="55">
        <v>95142</v>
      </c>
      <c r="G13" s="55">
        <v>196865</v>
      </c>
      <c r="H13" s="55">
        <f>'[5]LHDN'!$C$5/1000</f>
        <v>41919.503984799994</v>
      </c>
      <c r="I13" s="55">
        <v>209237</v>
      </c>
      <c r="J13" s="148">
        <f t="shared" si="1"/>
        <v>93.53047000186781</v>
      </c>
      <c r="K13" s="148">
        <f t="shared" si="2"/>
        <v>226.9635633916338</v>
      </c>
      <c r="L13" s="148">
        <f t="shared" si="3"/>
        <v>94.08708784775159</v>
      </c>
    </row>
    <row r="14" spans="1:15" ht="30.75" customHeight="1">
      <c r="A14" s="142" t="s">
        <v>218</v>
      </c>
      <c r="B14" s="151" t="s">
        <v>187</v>
      </c>
      <c r="C14" s="143">
        <v>11045000</v>
      </c>
      <c r="D14" s="143">
        <v>11117000</v>
      </c>
      <c r="E14" s="143">
        <v>640230</v>
      </c>
      <c r="F14" s="143">
        <v>723893</v>
      </c>
      <c r="G14" s="143">
        <v>1364123</v>
      </c>
      <c r="H14" s="143">
        <f>'[5]LHDN'!$C$6/1000</f>
        <v>576946.7136718</v>
      </c>
      <c r="I14" s="143">
        <v>1336338</v>
      </c>
      <c r="J14" s="152">
        <f t="shared" si="1"/>
        <v>113.06764756415663</v>
      </c>
      <c r="K14" s="152">
        <f t="shared" si="2"/>
        <v>125.4696461295369</v>
      </c>
      <c r="L14" s="152">
        <f t="shared" si="3"/>
        <v>102.07918954635728</v>
      </c>
      <c r="M14">
        <v>1363</v>
      </c>
      <c r="N14">
        <v>1413</v>
      </c>
      <c r="O14">
        <f>M14/N14*100-100</f>
        <v>-3.5385704175513126</v>
      </c>
    </row>
    <row r="15" spans="1:12" ht="30.75" customHeight="1" hidden="1">
      <c r="A15" s="144" t="s">
        <v>315</v>
      </c>
      <c r="B15" s="206"/>
      <c r="C15" s="207"/>
      <c r="D15" s="207"/>
      <c r="E15" s="209">
        <f aca="true" t="shared" si="5" ref="E15:I16">E11+E7</f>
        <v>1607618.2905946006</v>
      </c>
      <c r="F15" s="209">
        <f t="shared" si="5"/>
        <v>1661283</v>
      </c>
      <c r="G15" s="209">
        <f t="shared" si="5"/>
        <v>3268901.2905946006</v>
      </c>
      <c r="H15" s="209">
        <f t="shared" si="5"/>
        <v>1224025.5845643</v>
      </c>
      <c r="I15" s="209">
        <f t="shared" si="5"/>
        <v>3061587</v>
      </c>
      <c r="J15" s="148">
        <f>F15/E15*100</f>
        <v>103.33814996503621</v>
      </c>
      <c r="K15" s="148">
        <f aca="true" t="shared" si="6" ref="K15:L18">F15/H15*100</f>
        <v>135.7228983568464</v>
      </c>
      <c r="L15" s="148">
        <f t="shared" si="6"/>
        <v>106.771464949211</v>
      </c>
    </row>
    <row r="16" spans="1:12" ht="30.75" customHeight="1" hidden="1">
      <c r="A16" s="140" t="s">
        <v>216</v>
      </c>
      <c r="B16" s="206"/>
      <c r="C16" s="207"/>
      <c r="D16" s="207"/>
      <c r="E16" s="210">
        <f t="shared" si="5"/>
        <v>3684.8117218999996</v>
      </c>
      <c r="F16" s="210">
        <f t="shared" si="5"/>
        <v>3400</v>
      </c>
      <c r="G16" s="210">
        <f t="shared" si="5"/>
        <v>7084.8117219</v>
      </c>
      <c r="H16" s="210">
        <f t="shared" si="5"/>
        <v>5666.5849303</v>
      </c>
      <c r="I16" s="210">
        <f t="shared" si="5"/>
        <v>6955</v>
      </c>
      <c r="J16" s="148">
        <f>F16/E16*100</f>
        <v>92.27065740680118</v>
      </c>
      <c r="K16" s="148">
        <f t="shared" si="6"/>
        <v>60.00086545636575</v>
      </c>
      <c r="L16" s="148">
        <f t="shared" si="6"/>
        <v>101.86645178864127</v>
      </c>
    </row>
    <row r="17" spans="1:12" ht="30.75" customHeight="1" hidden="1">
      <c r="A17" s="140" t="s">
        <v>217</v>
      </c>
      <c r="B17" s="206"/>
      <c r="C17" s="207"/>
      <c r="D17" s="207"/>
      <c r="E17" s="210">
        <f aca="true" t="shared" si="7" ref="E17:I18">E13+E9</f>
        <v>235510.5737289</v>
      </c>
      <c r="F17" s="210">
        <f t="shared" si="7"/>
        <v>221036</v>
      </c>
      <c r="G17" s="210">
        <f t="shared" si="7"/>
        <v>456546.5737289</v>
      </c>
      <c r="H17" s="210">
        <f t="shared" si="7"/>
        <v>100609.0613367</v>
      </c>
      <c r="I17" s="210">
        <f t="shared" si="7"/>
        <v>452384</v>
      </c>
      <c r="J17" s="148">
        <f>F17/E17*100</f>
        <v>93.85396014296926</v>
      </c>
      <c r="K17" s="148">
        <f t="shared" si="6"/>
        <v>219.69790500308628</v>
      </c>
      <c r="L17" s="148">
        <f t="shared" si="6"/>
        <v>100.92014167806553</v>
      </c>
    </row>
    <row r="18" spans="1:12" ht="30.75" customHeight="1" hidden="1">
      <c r="A18" s="142" t="s">
        <v>218</v>
      </c>
      <c r="B18" s="206"/>
      <c r="C18" s="207"/>
      <c r="D18" s="207"/>
      <c r="E18" s="210">
        <f t="shared" si="7"/>
        <v>1368422.9051438007</v>
      </c>
      <c r="F18" s="210">
        <f t="shared" si="7"/>
        <v>1436847</v>
      </c>
      <c r="G18" s="210">
        <f t="shared" si="7"/>
        <v>2805269.9051438007</v>
      </c>
      <c r="H18" s="210">
        <f t="shared" si="7"/>
        <v>1117749.9382973</v>
      </c>
      <c r="I18" s="210">
        <f t="shared" si="7"/>
        <v>2602248</v>
      </c>
      <c r="J18" s="148">
        <f>F18/E18*100</f>
        <v>105.0002155473281</v>
      </c>
      <c r="K18" s="148">
        <f t="shared" si="6"/>
        <v>128.54816187141014</v>
      </c>
      <c r="L18" s="148">
        <f t="shared" si="6"/>
        <v>107.80178926619601</v>
      </c>
    </row>
    <row r="19" spans="1:12" ht="30.75" customHeight="1" hidden="1">
      <c r="A19" s="205"/>
      <c r="B19" s="206"/>
      <c r="C19" s="207"/>
      <c r="D19" s="207"/>
      <c r="E19" s="207"/>
      <c r="F19" s="207"/>
      <c r="G19" s="211">
        <f>G16/G$15*100</f>
        <v>0.2167337307579361</v>
      </c>
      <c r="H19" s="207"/>
      <c r="I19" s="207"/>
      <c r="J19" s="208"/>
      <c r="K19" s="208"/>
      <c r="L19" s="208"/>
    </row>
    <row r="20" spans="1:12" ht="30.75" customHeight="1" hidden="1">
      <c r="A20" s="205"/>
      <c r="B20" s="206"/>
      <c r="C20" s="207"/>
      <c r="D20" s="207"/>
      <c r="E20" s="207"/>
      <c r="F20" s="207"/>
      <c r="G20" s="211">
        <f>G17/G$15*100</f>
        <v>13.966361573611664</v>
      </c>
      <c r="H20" s="207"/>
      <c r="I20" s="207"/>
      <c r="J20" s="208"/>
      <c r="K20" s="208"/>
      <c r="L20" s="208"/>
    </row>
    <row r="21" spans="1:12" ht="30.75" customHeight="1" hidden="1">
      <c r="A21" s="205"/>
      <c r="B21" s="206"/>
      <c r="C21" s="207"/>
      <c r="D21" s="207"/>
      <c r="E21" s="207"/>
      <c r="F21" s="207"/>
      <c r="G21" s="211">
        <f>G18/G$15*100</f>
        <v>85.8169046956304</v>
      </c>
      <c r="H21" s="207"/>
      <c r="I21" s="207"/>
      <c r="J21" s="208"/>
      <c r="K21" s="208"/>
      <c r="L21" s="208"/>
    </row>
    <row r="22" spans="2:10" ht="22.5" customHeight="1">
      <c r="B22" s="123" t="s">
        <v>224</v>
      </c>
      <c r="C22" s="126"/>
      <c r="D22" s="126"/>
      <c r="E22" s="126"/>
      <c r="F22" s="126"/>
      <c r="G22" s="126"/>
      <c r="H22" s="126"/>
      <c r="J22" s="79"/>
    </row>
    <row r="23" spans="2:10" ht="16.5">
      <c r="B23" s="123" t="s">
        <v>225</v>
      </c>
      <c r="J23" s="79"/>
    </row>
  </sheetData>
  <sheetProtection/>
  <mergeCells count="7">
    <mergeCell ref="A4:A5"/>
    <mergeCell ref="B4:B5"/>
    <mergeCell ref="J4:L4"/>
    <mergeCell ref="C6:D6"/>
    <mergeCell ref="E4:G4"/>
    <mergeCell ref="H4:I4"/>
    <mergeCell ref="C4:D5"/>
  </mergeCells>
  <printOptions/>
  <pageMargins left="0.49" right="0.16" top="0.68" bottom="0.4" header="0.17" footer="0.16"/>
  <pageSetup firstPageNumber="7" useFirstPageNumber="1" horizontalDpi="600" verticalDpi="600" orientation="landscape" paperSize="9" r:id="rId1"/>
  <headerFooter alignWithMargins="0">
    <oddFooter>&amp;C&amp;P</oddFooter>
  </headerFooter>
  <ignoredErrors>
    <ignoredError sqref="K11:L14 K7:L10 J11:J14" evalError="1"/>
    <ignoredError sqref="G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3" ySplit="7" topLeftCell="D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9" sqref="B9:C30"/>
    </sheetView>
  </sheetViews>
  <sheetFormatPr defaultColWidth="8.72265625" defaultRowHeight="16.5"/>
  <cols>
    <col min="1" max="1" width="3.90625" style="0" bestFit="1" customWidth="1"/>
    <col min="2" max="2" width="32.453125" style="0" customWidth="1"/>
    <col min="3" max="3" width="8.18359375" style="0" customWidth="1"/>
    <col min="4" max="4" width="6.8125" style="0" hidden="1" customWidth="1"/>
    <col min="5" max="5" width="9.0859375" style="0" hidden="1" customWidth="1"/>
    <col min="6" max="6" width="6.8125" style="0" bestFit="1" customWidth="1"/>
    <col min="7" max="7" width="9.0859375" style="0" customWidth="1"/>
    <col min="8" max="8" width="7.6328125" style="0" bestFit="1" customWidth="1"/>
    <col min="9" max="9" width="8.99609375" style="0" bestFit="1" customWidth="1"/>
    <col min="10" max="10" width="6.8125" style="0" bestFit="1" customWidth="1"/>
    <col min="11" max="11" width="8.99609375" style="0" customWidth="1"/>
    <col min="12" max="12" width="4.54296875" style="0" bestFit="1" customWidth="1"/>
    <col min="13" max="13" width="7.36328125" style="0" bestFit="1" customWidth="1"/>
    <col min="14" max="14" width="4.54296875" style="0" hidden="1" customWidth="1"/>
    <col min="15" max="15" width="7.36328125" style="0" hidden="1" customWidth="1"/>
    <col min="16" max="16" width="5.90625" style="0" customWidth="1"/>
    <col min="17" max="17" width="7.36328125" style="0" bestFit="1" customWidth="1"/>
  </cols>
  <sheetData>
    <row r="1" ht="16.5">
      <c r="B1" s="29" t="s">
        <v>7</v>
      </c>
    </row>
    <row r="2" spans="2:12" ht="16.5">
      <c r="B2" s="27" t="s">
        <v>307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6.5">
      <c r="B3" s="12"/>
      <c r="C3" s="33"/>
      <c r="D3" s="33"/>
      <c r="E3" s="33"/>
      <c r="F3" s="33"/>
      <c r="G3" s="33"/>
      <c r="H3" s="33"/>
      <c r="I3" s="12"/>
      <c r="J3" s="12"/>
      <c r="K3" s="12"/>
      <c r="L3" s="12"/>
    </row>
    <row r="4" spans="1:17" ht="33" customHeight="1">
      <c r="A4" s="246" t="s">
        <v>37</v>
      </c>
      <c r="B4" s="246" t="s">
        <v>12</v>
      </c>
      <c r="C4" s="258" t="s">
        <v>36</v>
      </c>
      <c r="D4" s="255" t="s">
        <v>192</v>
      </c>
      <c r="E4" s="254"/>
      <c r="F4" s="255" t="s">
        <v>193</v>
      </c>
      <c r="G4" s="254"/>
      <c r="H4" s="255" t="s">
        <v>196</v>
      </c>
      <c r="I4" s="254"/>
      <c r="J4" s="255" t="s">
        <v>197</v>
      </c>
      <c r="K4" s="254"/>
      <c r="L4" s="265" t="s">
        <v>9</v>
      </c>
      <c r="M4" s="266"/>
      <c r="N4" s="266"/>
      <c r="O4" s="266"/>
      <c r="P4" s="266"/>
      <c r="Q4" s="267"/>
    </row>
    <row r="5" spans="1:17" ht="29.25" customHeight="1">
      <c r="A5" s="257"/>
      <c r="B5" s="257"/>
      <c r="C5" s="259"/>
      <c r="D5" s="261" t="s">
        <v>185</v>
      </c>
      <c r="E5" s="263" t="s">
        <v>186</v>
      </c>
      <c r="F5" s="261" t="s">
        <v>185</v>
      </c>
      <c r="G5" s="263" t="s">
        <v>186</v>
      </c>
      <c r="H5" s="261" t="s">
        <v>185</v>
      </c>
      <c r="I5" s="263" t="s">
        <v>186</v>
      </c>
      <c r="J5" s="261" t="s">
        <v>185</v>
      </c>
      <c r="K5" s="263" t="s">
        <v>186</v>
      </c>
      <c r="L5" s="268" t="s">
        <v>194</v>
      </c>
      <c r="M5" s="269"/>
      <c r="N5" s="268" t="s">
        <v>195</v>
      </c>
      <c r="O5" s="269"/>
      <c r="P5" s="268" t="s">
        <v>198</v>
      </c>
      <c r="Q5" s="269"/>
    </row>
    <row r="6" spans="1:17" ht="24">
      <c r="A6" s="247"/>
      <c r="B6" s="247"/>
      <c r="C6" s="260"/>
      <c r="D6" s="262"/>
      <c r="E6" s="264"/>
      <c r="F6" s="262"/>
      <c r="G6" s="264"/>
      <c r="H6" s="262"/>
      <c r="I6" s="264"/>
      <c r="J6" s="262"/>
      <c r="K6" s="264"/>
      <c r="L6" s="156" t="s">
        <v>185</v>
      </c>
      <c r="M6" s="157" t="s">
        <v>186</v>
      </c>
      <c r="N6" s="156" t="s">
        <v>185</v>
      </c>
      <c r="O6" s="157" t="s">
        <v>186</v>
      </c>
      <c r="P6" s="156" t="s">
        <v>185</v>
      </c>
      <c r="Q6" s="157" t="s">
        <v>186</v>
      </c>
    </row>
    <row r="7" spans="1:17" ht="16.5">
      <c r="A7" s="59" t="s">
        <v>10</v>
      </c>
      <c r="B7" s="59" t="s">
        <v>11</v>
      </c>
      <c r="C7" s="59" t="s">
        <v>72</v>
      </c>
      <c r="D7" s="90">
        <v>1</v>
      </c>
      <c r="E7" s="59">
        <f>D7+1</f>
        <v>2</v>
      </c>
      <c r="F7" s="59">
        <f aca="true" t="shared" si="0" ref="F7:Q7">E7+1</f>
        <v>3</v>
      </c>
      <c r="G7" s="59">
        <f t="shared" si="0"/>
        <v>4</v>
      </c>
      <c r="H7" s="59">
        <f t="shared" si="0"/>
        <v>5</v>
      </c>
      <c r="I7" s="59">
        <f t="shared" si="0"/>
        <v>6</v>
      </c>
      <c r="J7" s="59">
        <f t="shared" si="0"/>
        <v>7</v>
      </c>
      <c r="K7" s="59">
        <f t="shared" si="0"/>
        <v>8</v>
      </c>
      <c r="L7" s="59">
        <f t="shared" si="0"/>
        <v>9</v>
      </c>
      <c r="M7" s="59">
        <f t="shared" si="0"/>
        <v>10</v>
      </c>
      <c r="N7" s="59">
        <f t="shared" si="0"/>
        <v>11</v>
      </c>
      <c r="O7" s="59">
        <f t="shared" si="0"/>
        <v>12</v>
      </c>
      <c r="P7" s="59">
        <v>11</v>
      </c>
      <c r="Q7" s="59">
        <f t="shared" si="0"/>
        <v>12</v>
      </c>
    </row>
    <row r="8" spans="1:17" ht="19.5" customHeight="1">
      <c r="A8" s="32" t="s">
        <v>39</v>
      </c>
      <c r="B8" s="165" t="s">
        <v>226</v>
      </c>
      <c r="C8" s="166"/>
      <c r="D8" s="167"/>
      <c r="E8" s="168"/>
      <c r="F8" s="213"/>
      <c r="G8" s="214"/>
      <c r="H8" s="215"/>
      <c r="I8" s="214"/>
      <c r="J8" s="216"/>
      <c r="K8" s="216"/>
      <c r="L8" s="215"/>
      <c r="M8" s="217"/>
      <c r="N8" s="215"/>
      <c r="O8" s="217"/>
      <c r="P8" s="215"/>
      <c r="Q8" s="217"/>
    </row>
    <row r="9" spans="1:17" ht="19.5" customHeight="1">
      <c r="A9" s="201">
        <v>1</v>
      </c>
      <c r="B9" s="187" t="s">
        <v>230</v>
      </c>
      <c r="C9" s="188" t="s">
        <v>187</v>
      </c>
      <c r="D9" s="158"/>
      <c r="E9" s="159">
        <v>10795</v>
      </c>
      <c r="F9" s="213"/>
      <c r="G9" s="218">
        <v>10611</v>
      </c>
      <c r="H9" s="215"/>
      <c r="I9" s="218">
        <v>21406</v>
      </c>
      <c r="J9" s="218"/>
      <c r="K9" s="218">
        <v>18125</v>
      </c>
      <c r="L9" s="215"/>
      <c r="M9" s="219">
        <f>G9/E9*100</f>
        <v>98.29550717924965</v>
      </c>
      <c r="N9" s="215"/>
      <c r="O9" s="220"/>
      <c r="P9" s="215"/>
      <c r="Q9" s="219">
        <f>I9/K9*100</f>
        <v>118.10206896551725</v>
      </c>
    </row>
    <row r="10" spans="1:17" ht="19.5" customHeight="1">
      <c r="A10" s="201">
        <f>A9+1</f>
        <v>2</v>
      </c>
      <c r="B10" s="187" t="s">
        <v>232</v>
      </c>
      <c r="C10" s="188" t="s">
        <v>228</v>
      </c>
      <c r="D10" s="158">
        <v>1738</v>
      </c>
      <c r="E10" s="159">
        <v>11475</v>
      </c>
      <c r="F10" s="213">
        <v>1681</v>
      </c>
      <c r="G10" s="218">
        <v>10842</v>
      </c>
      <c r="H10" s="215">
        <v>3419</v>
      </c>
      <c r="I10" s="218">
        <v>22317</v>
      </c>
      <c r="J10" s="218">
        <v>2332</v>
      </c>
      <c r="K10" s="218">
        <v>12691</v>
      </c>
      <c r="L10" s="219">
        <f aca="true" t="shared" si="1" ref="L10:M55">F10/D10*100</f>
        <v>96.72036823935558</v>
      </c>
      <c r="M10" s="219">
        <f t="shared" si="1"/>
        <v>94.48366013071895</v>
      </c>
      <c r="N10" s="215"/>
      <c r="O10" s="220"/>
      <c r="P10" s="219">
        <f aca="true" t="shared" si="2" ref="P10:Q55">H10/J10*100</f>
        <v>146.61234991423672</v>
      </c>
      <c r="Q10" s="219">
        <f t="shared" si="2"/>
        <v>175.84902686943505</v>
      </c>
    </row>
    <row r="11" spans="1:17" ht="19.5" customHeight="1">
      <c r="A11" s="201">
        <f aca="true" t="shared" si="3" ref="A11:A30">A10+1</f>
        <v>3</v>
      </c>
      <c r="B11" s="187" t="s">
        <v>233</v>
      </c>
      <c r="C11" s="188" t="s">
        <v>228</v>
      </c>
      <c r="D11" s="158">
        <v>16106</v>
      </c>
      <c r="E11" s="159">
        <v>34275</v>
      </c>
      <c r="F11" s="213">
        <v>13122</v>
      </c>
      <c r="G11" s="218">
        <v>27925</v>
      </c>
      <c r="H11" s="215">
        <v>29228</v>
      </c>
      <c r="I11" s="218">
        <v>62200</v>
      </c>
      <c r="J11" s="218">
        <v>30551</v>
      </c>
      <c r="K11" s="218">
        <v>65559</v>
      </c>
      <c r="L11" s="219">
        <f t="shared" si="1"/>
        <v>81.47274307711412</v>
      </c>
      <c r="M11" s="219">
        <f t="shared" si="1"/>
        <v>81.47337709700948</v>
      </c>
      <c r="N11" s="215"/>
      <c r="O11" s="220"/>
      <c r="P11" s="219">
        <f t="shared" si="2"/>
        <v>95.6695361853949</v>
      </c>
      <c r="Q11" s="219">
        <f t="shared" si="2"/>
        <v>94.8763709025458</v>
      </c>
    </row>
    <row r="12" spans="1:17" ht="19.5" customHeight="1">
      <c r="A12" s="201">
        <f t="shared" si="3"/>
        <v>4</v>
      </c>
      <c r="B12" s="187" t="s">
        <v>235</v>
      </c>
      <c r="C12" s="188" t="s">
        <v>228</v>
      </c>
      <c r="D12" s="158">
        <v>195</v>
      </c>
      <c r="E12" s="159">
        <v>1501</v>
      </c>
      <c r="F12" s="213">
        <v>146</v>
      </c>
      <c r="G12" s="218">
        <v>1124</v>
      </c>
      <c r="H12" s="215">
        <v>341</v>
      </c>
      <c r="I12" s="218">
        <v>2625</v>
      </c>
      <c r="J12" s="218">
        <v>1039</v>
      </c>
      <c r="K12" s="218">
        <v>7759</v>
      </c>
      <c r="L12" s="219">
        <f t="shared" si="1"/>
        <v>74.87179487179488</v>
      </c>
      <c r="M12" s="219">
        <f t="shared" si="1"/>
        <v>74.8834110592938</v>
      </c>
      <c r="N12" s="215"/>
      <c r="O12" s="220"/>
      <c r="P12" s="219">
        <f t="shared" si="2"/>
        <v>32.820019249278154</v>
      </c>
      <c r="Q12" s="219">
        <f t="shared" si="2"/>
        <v>33.83167934012115</v>
      </c>
    </row>
    <row r="13" spans="1:17" ht="19.5" customHeight="1">
      <c r="A13" s="201">
        <f t="shared" si="3"/>
        <v>5</v>
      </c>
      <c r="B13" s="187" t="s">
        <v>243</v>
      </c>
      <c r="C13" s="188" t="s">
        <v>187</v>
      </c>
      <c r="D13" s="158"/>
      <c r="E13" s="159">
        <v>10505</v>
      </c>
      <c r="F13" s="213"/>
      <c r="G13" s="218">
        <v>10410</v>
      </c>
      <c r="H13" s="215"/>
      <c r="I13" s="218">
        <v>20915</v>
      </c>
      <c r="J13" s="218"/>
      <c r="K13" s="218">
        <v>18476</v>
      </c>
      <c r="L13" s="215"/>
      <c r="M13" s="219">
        <f t="shared" si="1"/>
        <v>99.09566872917658</v>
      </c>
      <c r="N13" s="215"/>
      <c r="O13" s="220"/>
      <c r="P13" s="215"/>
      <c r="Q13" s="219">
        <f t="shared" si="2"/>
        <v>113.20090928772461</v>
      </c>
    </row>
    <row r="14" spans="1:17" ht="19.5" customHeight="1">
      <c r="A14" s="201">
        <f t="shared" si="3"/>
        <v>6</v>
      </c>
      <c r="B14" s="187" t="s">
        <v>246</v>
      </c>
      <c r="C14" s="188" t="s">
        <v>187</v>
      </c>
      <c r="D14" s="158"/>
      <c r="E14" s="159">
        <v>7490</v>
      </c>
      <c r="F14" s="213"/>
      <c r="G14" s="218">
        <v>7430</v>
      </c>
      <c r="H14" s="215"/>
      <c r="I14" s="218">
        <v>14920</v>
      </c>
      <c r="J14" s="218"/>
      <c r="K14" s="218">
        <v>12962</v>
      </c>
      <c r="L14" s="215"/>
      <c r="M14" s="219">
        <f t="shared" si="1"/>
        <v>99.19893190921229</v>
      </c>
      <c r="N14" s="215"/>
      <c r="O14" s="220"/>
      <c r="P14" s="215"/>
      <c r="Q14" s="219">
        <f t="shared" si="2"/>
        <v>115.10569356580775</v>
      </c>
    </row>
    <row r="15" spans="1:17" ht="19.5" customHeight="1">
      <c r="A15" s="201">
        <f t="shared" si="3"/>
        <v>7</v>
      </c>
      <c r="B15" s="187" t="s">
        <v>247</v>
      </c>
      <c r="C15" s="188" t="s">
        <v>187</v>
      </c>
      <c r="D15" s="158"/>
      <c r="E15" s="159">
        <v>20170</v>
      </c>
      <c r="F15" s="213"/>
      <c r="G15" s="218">
        <v>19666</v>
      </c>
      <c r="H15" s="215"/>
      <c r="I15" s="218">
        <v>39836</v>
      </c>
      <c r="J15" s="218"/>
      <c r="K15" s="218">
        <v>35222</v>
      </c>
      <c r="L15" s="215"/>
      <c r="M15" s="219">
        <f t="shared" si="1"/>
        <v>97.50123946455132</v>
      </c>
      <c r="N15" s="215"/>
      <c r="O15" s="220"/>
      <c r="P15" s="215"/>
      <c r="Q15" s="219">
        <f t="shared" si="2"/>
        <v>113.0997671909602</v>
      </c>
    </row>
    <row r="16" spans="1:17" ht="19.5" customHeight="1">
      <c r="A16" s="201">
        <f t="shared" si="3"/>
        <v>8</v>
      </c>
      <c r="B16" s="187" t="s">
        <v>248</v>
      </c>
      <c r="C16" s="188" t="s">
        <v>228</v>
      </c>
      <c r="D16" s="158">
        <v>1278</v>
      </c>
      <c r="E16" s="159">
        <v>2838</v>
      </c>
      <c r="F16" s="213">
        <v>918</v>
      </c>
      <c r="G16" s="218">
        <v>2039</v>
      </c>
      <c r="H16" s="215">
        <v>2196</v>
      </c>
      <c r="I16" s="218">
        <v>4877</v>
      </c>
      <c r="J16" s="218">
        <v>3563</v>
      </c>
      <c r="K16" s="218">
        <v>9161</v>
      </c>
      <c r="L16" s="219">
        <f t="shared" si="1"/>
        <v>71.83098591549296</v>
      </c>
      <c r="M16" s="219">
        <f t="shared" si="1"/>
        <v>71.84637068357999</v>
      </c>
      <c r="N16" s="215"/>
      <c r="O16" s="220"/>
      <c r="P16" s="219">
        <f t="shared" si="2"/>
        <v>61.633454953690716</v>
      </c>
      <c r="Q16" s="219">
        <f t="shared" si="2"/>
        <v>53.236546228577666</v>
      </c>
    </row>
    <row r="17" spans="1:17" ht="19.5" customHeight="1">
      <c r="A17" s="201">
        <f t="shared" si="3"/>
        <v>9</v>
      </c>
      <c r="B17" s="187" t="s">
        <v>250</v>
      </c>
      <c r="C17" s="188" t="s">
        <v>187</v>
      </c>
      <c r="D17" s="158"/>
      <c r="E17" s="159">
        <v>14917</v>
      </c>
      <c r="F17" s="213"/>
      <c r="G17" s="218">
        <v>15305</v>
      </c>
      <c r="H17" s="215"/>
      <c r="I17" s="218">
        <v>30222</v>
      </c>
      <c r="J17" s="218"/>
      <c r="K17" s="218">
        <v>26557</v>
      </c>
      <c r="L17" s="215"/>
      <c r="M17" s="219">
        <f t="shared" si="1"/>
        <v>102.60105919420795</v>
      </c>
      <c r="N17" s="215"/>
      <c r="O17" s="220"/>
      <c r="P17" s="215"/>
      <c r="Q17" s="219">
        <f t="shared" si="2"/>
        <v>113.80050457506496</v>
      </c>
    </row>
    <row r="18" spans="1:17" ht="19.5" customHeight="1">
      <c r="A18" s="201">
        <f>A17+1</f>
        <v>10</v>
      </c>
      <c r="B18" s="187" t="s">
        <v>253</v>
      </c>
      <c r="C18" s="188" t="s">
        <v>187</v>
      </c>
      <c r="D18" s="158"/>
      <c r="E18" s="159">
        <v>81239</v>
      </c>
      <c r="F18" s="213"/>
      <c r="G18" s="218">
        <v>79208</v>
      </c>
      <c r="H18" s="215"/>
      <c r="I18" s="218">
        <v>160447</v>
      </c>
      <c r="J18" s="218"/>
      <c r="K18" s="218">
        <v>141638</v>
      </c>
      <c r="L18" s="215"/>
      <c r="M18" s="219">
        <f t="shared" si="1"/>
        <v>97.49996922660299</v>
      </c>
      <c r="N18" s="215"/>
      <c r="O18" s="220"/>
      <c r="P18" s="215"/>
      <c r="Q18" s="219">
        <f t="shared" si="2"/>
        <v>113.27962834832461</v>
      </c>
    </row>
    <row r="19" spans="1:17" ht="19.5" customHeight="1">
      <c r="A19" s="201">
        <f t="shared" si="3"/>
        <v>11</v>
      </c>
      <c r="B19" s="187" t="s">
        <v>255</v>
      </c>
      <c r="C19" s="188" t="s">
        <v>187</v>
      </c>
      <c r="D19" s="158"/>
      <c r="E19" s="159">
        <v>77060</v>
      </c>
      <c r="F19" s="213"/>
      <c r="G19" s="218">
        <v>74941</v>
      </c>
      <c r="H19" s="215"/>
      <c r="I19" s="218">
        <v>152001</v>
      </c>
      <c r="J19" s="218"/>
      <c r="K19" s="218">
        <v>137303</v>
      </c>
      <c r="L19" s="215"/>
      <c r="M19" s="219">
        <f t="shared" si="1"/>
        <v>97.25019465351674</v>
      </c>
      <c r="N19" s="215"/>
      <c r="O19" s="220"/>
      <c r="P19" s="215"/>
      <c r="Q19" s="219">
        <f t="shared" si="2"/>
        <v>110.70479159231772</v>
      </c>
    </row>
    <row r="20" spans="1:17" ht="19.5" customHeight="1">
      <c r="A20" s="201">
        <f t="shared" si="3"/>
        <v>12</v>
      </c>
      <c r="B20" s="187" t="s">
        <v>257</v>
      </c>
      <c r="C20" s="188"/>
      <c r="D20" s="158"/>
      <c r="E20" s="159"/>
      <c r="F20" s="213"/>
      <c r="G20" s="218"/>
      <c r="H20" s="215"/>
      <c r="I20" s="218"/>
      <c r="J20" s="218"/>
      <c r="K20" s="218"/>
      <c r="L20" s="215"/>
      <c r="M20" s="219"/>
      <c r="N20" s="215"/>
      <c r="O20" s="220"/>
      <c r="P20" s="215"/>
      <c r="Q20" s="219"/>
    </row>
    <row r="21" spans="1:17" ht="19.5" customHeight="1">
      <c r="A21" s="201">
        <f t="shared" si="3"/>
        <v>13</v>
      </c>
      <c r="B21" s="187" t="s">
        <v>258</v>
      </c>
      <c r="C21" s="188"/>
      <c r="D21" s="158"/>
      <c r="E21" s="159"/>
      <c r="F21" s="213"/>
      <c r="G21" s="218"/>
      <c r="H21" s="215"/>
      <c r="I21" s="218"/>
      <c r="J21" s="218"/>
      <c r="K21" s="218"/>
      <c r="L21" s="215"/>
      <c r="M21" s="219"/>
      <c r="N21" s="215"/>
      <c r="O21" s="220"/>
      <c r="P21" s="215"/>
      <c r="Q21" s="219"/>
    </row>
    <row r="22" spans="1:17" ht="19.5" customHeight="1">
      <c r="A22" s="201">
        <f t="shared" si="3"/>
        <v>14</v>
      </c>
      <c r="B22" s="187" t="s">
        <v>259</v>
      </c>
      <c r="C22" s="188" t="s">
        <v>187</v>
      </c>
      <c r="D22" s="158"/>
      <c r="E22" s="159">
        <v>12511</v>
      </c>
      <c r="F22" s="213"/>
      <c r="G22" s="218">
        <v>12411</v>
      </c>
      <c r="H22" s="215"/>
      <c r="I22" s="218">
        <v>24922</v>
      </c>
      <c r="J22" s="218"/>
      <c r="K22" s="218">
        <v>21842</v>
      </c>
      <c r="L22" s="215"/>
      <c r="M22" s="219">
        <f t="shared" si="1"/>
        <v>99.2007033810247</v>
      </c>
      <c r="N22" s="215"/>
      <c r="O22" s="220"/>
      <c r="P22" s="215"/>
      <c r="Q22" s="219">
        <f t="shared" si="2"/>
        <v>114.1012727772182</v>
      </c>
    </row>
    <row r="23" spans="1:17" ht="19.5" customHeight="1">
      <c r="A23" s="201">
        <f t="shared" si="3"/>
        <v>15</v>
      </c>
      <c r="B23" s="187" t="s">
        <v>260</v>
      </c>
      <c r="C23" s="188" t="s">
        <v>187</v>
      </c>
      <c r="D23" s="158"/>
      <c r="E23" s="159">
        <v>9253</v>
      </c>
      <c r="F23" s="213"/>
      <c r="G23" s="218">
        <v>9114</v>
      </c>
      <c r="H23" s="215"/>
      <c r="I23" s="218">
        <v>18367</v>
      </c>
      <c r="J23" s="218"/>
      <c r="K23" s="218">
        <v>14525</v>
      </c>
      <c r="L23" s="215"/>
      <c r="M23" s="219">
        <f t="shared" si="1"/>
        <v>98.49778450232357</v>
      </c>
      <c r="N23" s="215"/>
      <c r="O23" s="220"/>
      <c r="P23" s="215"/>
      <c r="Q23" s="219">
        <f t="shared" si="2"/>
        <v>126.45094664371771</v>
      </c>
    </row>
    <row r="24" spans="1:17" ht="19.5" customHeight="1">
      <c r="A24" s="201">
        <f t="shared" si="3"/>
        <v>16</v>
      </c>
      <c r="B24" s="187" t="s">
        <v>261</v>
      </c>
      <c r="C24" s="188" t="s">
        <v>187</v>
      </c>
      <c r="D24" s="158"/>
      <c r="E24" s="159">
        <v>12512</v>
      </c>
      <c r="F24" s="213"/>
      <c r="G24" s="218">
        <v>12850</v>
      </c>
      <c r="H24" s="215"/>
      <c r="I24" s="218">
        <v>25362</v>
      </c>
      <c r="J24" s="218"/>
      <c r="K24" s="218">
        <v>22524</v>
      </c>
      <c r="L24" s="215"/>
      <c r="M24" s="219">
        <f t="shared" si="1"/>
        <v>102.70140664961637</v>
      </c>
      <c r="N24" s="215"/>
      <c r="O24" s="220"/>
      <c r="P24" s="215"/>
      <c r="Q24" s="219">
        <f t="shared" si="2"/>
        <v>112.59989344698988</v>
      </c>
    </row>
    <row r="25" spans="1:17" ht="19.5" customHeight="1">
      <c r="A25" s="201">
        <f t="shared" si="3"/>
        <v>17</v>
      </c>
      <c r="B25" s="187" t="s">
        <v>262</v>
      </c>
      <c r="C25" s="188" t="s">
        <v>187</v>
      </c>
      <c r="D25" s="158"/>
      <c r="E25" s="159">
        <v>41364</v>
      </c>
      <c r="F25" s="213"/>
      <c r="G25" s="218">
        <v>41198</v>
      </c>
      <c r="H25" s="215"/>
      <c r="I25" s="218">
        <v>82562</v>
      </c>
      <c r="J25" s="218"/>
      <c r="K25" s="218">
        <v>72999</v>
      </c>
      <c r="L25" s="215"/>
      <c r="M25" s="219">
        <f t="shared" si="1"/>
        <v>99.59868484672663</v>
      </c>
      <c r="N25" s="215"/>
      <c r="O25" s="220"/>
      <c r="P25" s="215"/>
      <c r="Q25" s="219">
        <f t="shared" si="2"/>
        <v>113.10017945451307</v>
      </c>
    </row>
    <row r="26" spans="1:17" ht="16.5">
      <c r="A26" s="201">
        <f t="shared" si="3"/>
        <v>18</v>
      </c>
      <c r="B26" s="189" t="s">
        <v>270</v>
      </c>
      <c r="C26" s="188" t="s">
        <v>187</v>
      </c>
      <c r="D26" s="158"/>
      <c r="E26" s="159">
        <v>13583</v>
      </c>
      <c r="F26" s="213"/>
      <c r="G26" s="218">
        <v>13718</v>
      </c>
      <c r="H26" s="215"/>
      <c r="I26" s="218">
        <v>27301</v>
      </c>
      <c r="J26" s="218"/>
      <c r="K26" s="218">
        <v>23980</v>
      </c>
      <c r="L26" s="215"/>
      <c r="M26" s="219">
        <f t="shared" si="1"/>
        <v>100.99388942059929</v>
      </c>
      <c r="N26" s="215"/>
      <c r="O26" s="220"/>
      <c r="P26" s="215"/>
      <c r="Q26" s="219">
        <f t="shared" si="2"/>
        <v>113.84904086738949</v>
      </c>
    </row>
    <row r="27" spans="1:17" ht="19.5" customHeight="1">
      <c r="A27" s="201">
        <f t="shared" si="3"/>
        <v>19</v>
      </c>
      <c r="B27" s="187" t="s">
        <v>266</v>
      </c>
      <c r="C27" s="188" t="s">
        <v>187</v>
      </c>
      <c r="D27" s="158"/>
      <c r="E27" s="159">
        <v>45575</v>
      </c>
      <c r="F27" s="213"/>
      <c r="G27" s="218">
        <v>44709</v>
      </c>
      <c r="H27" s="215"/>
      <c r="I27" s="218">
        <v>90284</v>
      </c>
      <c r="J27" s="218"/>
      <c r="K27" s="218">
        <v>79127</v>
      </c>
      <c r="L27" s="215"/>
      <c r="M27" s="219">
        <f t="shared" si="1"/>
        <v>98.09983543609435</v>
      </c>
      <c r="N27" s="215"/>
      <c r="O27" s="220"/>
      <c r="P27" s="215"/>
      <c r="Q27" s="219">
        <f t="shared" si="2"/>
        <v>114.1001175325742</v>
      </c>
    </row>
    <row r="28" spans="1:17" ht="19.5" customHeight="1">
      <c r="A28" s="201">
        <f t="shared" si="3"/>
        <v>20</v>
      </c>
      <c r="B28" s="187" t="s">
        <v>267</v>
      </c>
      <c r="C28" s="188" t="s">
        <v>187</v>
      </c>
      <c r="D28" s="158"/>
      <c r="E28" s="159">
        <v>6227</v>
      </c>
      <c r="F28" s="213"/>
      <c r="G28" s="218">
        <v>6401</v>
      </c>
      <c r="H28" s="215"/>
      <c r="I28" s="218">
        <v>12628</v>
      </c>
      <c r="J28" s="218"/>
      <c r="K28" s="218">
        <v>10952</v>
      </c>
      <c r="L28" s="215"/>
      <c r="M28" s="219">
        <f t="shared" si="1"/>
        <v>102.79428296129758</v>
      </c>
      <c r="N28" s="215"/>
      <c r="O28" s="220"/>
      <c r="P28" s="215"/>
      <c r="Q28" s="219">
        <f t="shared" si="2"/>
        <v>115.30314097881667</v>
      </c>
    </row>
    <row r="29" spans="1:17" ht="19.5" customHeight="1">
      <c r="A29" s="201">
        <f t="shared" si="3"/>
        <v>21</v>
      </c>
      <c r="B29" s="190" t="s">
        <v>268</v>
      </c>
      <c r="C29" s="191" t="s">
        <v>187</v>
      </c>
      <c r="D29" s="162"/>
      <c r="E29" s="161">
        <v>31086</v>
      </c>
      <c r="F29" s="221"/>
      <c r="G29" s="215">
        <v>30526</v>
      </c>
      <c r="H29" s="222"/>
      <c r="I29" s="215">
        <v>61612</v>
      </c>
      <c r="J29" s="215"/>
      <c r="K29" s="215">
        <v>55169</v>
      </c>
      <c r="L29" s="215"/>
      <c r="M29" s="219">
        <f t="shared" si="1"/>
        <v>98.19854596924661</v>
      </c>
      <c r="N29" s="223"/>
      <c r="O29" s="223"/>
      <c r="P29" s="223"/>
      <c r="Q29" s="219">
        <f t="shared" si="2"/>
        <v>111.67866011709475</v>
      </c>
    </row>
    <row r="30" spans="1:17" ht="19.5" customHeight="1">
      <c r="A30" s="201">
        <f t="shared" si="3"/>
        <v>22</v>
      </c>
      <c r="B30" s="192" t="s">
        <v>269</v>
      </c>
      <c r="C30" s="191" t="s">
        <v>187</v>
      </c>
      <c r="D30" s="162"/>
      <c r="E30" s="161">
        <v>420437</v>
      </c>
      <c r="F30" s="221"/>
      <c r="G30" s="215">
        <v>411035</v>
      </c>
      <c r="H30" s="222"/>
      <c r="I30" s="215">
        <v>831472</v>
      </c>
      <c r="J30" s="215"/>
      <c r="K30" s="215">
        <v>727694</v>
      </c>
      <c r="L30" s="215"/>
      <c r="M30" s="219">
        <f t="shared" si="1"/>
        <v>97.76375533076299</v>
      </c>
      <c r="N30" s="223"/>
      <c r="O30" s="215"/>
      <c r="P30" s="223"/>
      <c r="Q30" s="219">
        <f t="shared" si="2"/>
        <v>114.26121419167947</v>
      </c>
    </row>
    <row r="31" spans="1:17" ht="19.5" customHeight="1">
      <c r="A31" s="32" t="s">
        <v>40</v>
      </c>
      <c r="B31" s="185" t="s">
        <v>229</v>
      </c>
      <c r="C31" s="191"/>
      <c r="D31" s="163"/>
      <c r="E31" s="165"/>
      <c r="F31" s="224"/>
      <c r="G31" s="224"/>
      <c r="H31" s="224"/>
      <c r="I31" s="224"/>
      <c r="J31" s="224"/>
      <c r="K31" s="224"/>
      <c r="L31" s="225"/>
      <c r="M31" s="219"/>
      <c r="N31" s="226"/>
      <c r="O31" s="227"/>
      <c r="P31" s="226"/>
      <c r="Q31" s="219"/>
    </row>
    <row r="32" spans="1:17" ht="16.5">
      <c r="A32" s="201">
        <v>1</v>
      </c>
      <c r="B32" s="193" t="s">
        <v>314</v>
      </c>
      <c r="C32" s="191" t="s">
        <v>228</v>
      </c>
      <c r="D32" s="163">
        <v>93346</v>
      </c>
      <c r="E32" s="202">
        <v>25478</v>
      </c>
      <c r="F32" s="221">
        <v>86345</v>
      </c>
      <c r="G32" s="215">
        <v>23567</v>
      </c>
      <c r="H32" s="221">
        <v>179691</v>
      </c>
      <c r="I32" s="228">
        <v>49045</v>
      </c>
      <c r="J32" s="228">
        <v>190957</v>
      </c>
      <c r="K32" s="228">
        <v>52120</v>
      </c>
      <c r="L32" s="219">
        <f t="shared" si="1"/>
        <v>92.49994643584085</v>
      </c>
      <c r="M32" s="219">
        <f t="shared" si="1"/>
        <v>92.49941125677054</v>
      </c>
      <c r="N32" s="229"/>
      <c r="O32" s="223"/>
      <c r="P32" s="219">
        <f t="shared" si="2"/>
        <v>94.10024246296287</v>
      </c>
      <c r="Q32" s="219">
        <f t="shared" si="2"/>
        <v>94.10015349194167</v>
      </c>
    </row>
    <row r="33" spans="1:17" ht="16.5">
      <c r="A33" s="201">
        <f>A32+1</f>
        <v>2</v>
      </c>
      <c r="B33" s="193" t="s">
        <v>280</v>
      </c>
      <c r="C33" s="191" t="s">
        <v>187</v>
      </c>
      <c r="D33" s="163"/>
      <c r="E33" s="202">
        <v>31527</v>
      </c>
      <c r="F33" s="221"/>
      <c r="G33" s="215">
        <v>31685</v>
      </c>
      <c r="H33" s="221"/>
      <c r="I33" s="228">
        <v>63212</v>
      </c>
      <c r="J33" s="228"/>
      <c r="K33" s="228">
        <v>90036</v>
      </c>
      <c r="L33" s="215"/>
      <c r="M33" s="219">
        <f t="shared" si="1"/>
        <v>100.50115773781204</v>
      </c>
      <c r="N33" s="229"/>
      <c r="O33" s="223"/>
      <c r="P33" s="229"/>
      <c r="Q33" s="219">
        <f t="shared" si="2"/>
        <v>70.20747256652893</v>
      </c>
    </row>
    <row r="34" spans="1:17" ht="16.5">
      <c r="A34" s="201">
        <f aca="true" t="shared" si="4" ref="A34:A55">A33+1</f>
        <v>3</v>
      </c>
      <c r="B34" s="193" t="s">
        <v>281</v>
      </c>
      <c r="C34" s="191" t="s">
        <v>187</v>
      </c>
      <c r="D34" s="163"/>
      <c r="E34" s="202">
        <v>468</v>
      </c>
      <c r="F34" s="221"/>
      <c r="G34" s="215">
        <v>434</v>
      </c>
      <c r="H34" s="221"/>
      <c r="I34" s="228">
        <v>902</v>
      </c>
      <c r="J34" s="228"/>
      <c r="K34" s="228">
        <v>8077</v>
      </c>
      <c r="L34" s="215"/>
      <c r="M34" s="219">
        <f t="shared" si="1"/>
        <v>92.73504273504274</v>
      </c>
      <c r="N34" s="229"/>
      <c r="O34" s="223"/>
      <c r="P34" s="229"/>
      <c r="Q34" s="219">
        <f t="shared" si="2"/>
        <v>11.16751269035533</v>
      </c>
    </row>
    <row r="35" spans="1:17" ht="16.5">
      <c r="A35" s="201">
        <f t="shared" si="4"/>
        <v>4</v>
      </c>
      <c r="B35" s="193" t="s">
        <v>283</v>
      </c>
      <c r="C35" s="191" t="s">
        <v>187</v>
      </c>
      <c r="D35" s="163"/>
      <c r="E35" s="202">
        <v>13759</v>
      </c>
      <c r="F35" s="221"/>
      <c r="G35" s="215">
        <v>13910</v>
      </c>
      <c r="H35" s="221"/>
      <c r="I35" s="228">
        <v>27669</v>
      </c>
      <c r="J35" s="228"/>
      <c r="K35" s="228">
        <v>27361</v>
      </c>
      <c r="L35" s="215"/>
      <c r="M35" s="219">
        <f t="shared" si="1"/>
        <v>101.09746347845048</v>
      </c>
      <c r="N35" s="229"/>
      <c r="O35" s="223"/>
      <c r="P35" s="229"/>
      <c r="Q35" s="219">
        <f t="shared" si="2"/>
        <v>101.12568985051715</v>
      </c>
    </row>
    <row r="36" spans="1:17" ht="16.5">
      <c r="A36" s="201">
        <f t="shared" si="4"/>
        <v>5</v>
      </c>
      <c r="B36" s="193" t="s">
        <v>243</v>
      </c>
      <c r="C36" s="191" t="s">
        <v>187</v>
      </c>
      <c r="D36" s="163"/>
      <c r="E36" s="202">
        <v>57125</v>
      </c>
      <c r="F36" s="221"/>
      <c r="G36" s="215">
        <v>57354</v>
      </c>
      <c r="H36" s="221"/>
      <c r="I36" s="228">
        <v>114479</v>
      </c>
      <c r="J36" s="228"/>
      <c r="K36" s="228">
        <v>109050</v>
      </c>
      <c r="L36" s="215"/>
      <c r="M36" s="219">
        <f t="shared" si="1"/>
        <v>100.40087527352297</v>
      </c>
      <c r="N36" s="229"/>
      <c r="O36" s="223"/>
      <c r="P36" s="229"/>
      <c r="Q36" s="219">
        <f t="shared" si="2"/>
        <v>104.9784502521779</v>
      </c>
    </row>
    <row r="37" spans="1:17" ht="16.5">
      <c r="A37" s="201">
        <f t="shared" si="4"/>
        <v>6</v>
      </c>
      <c r="B37" s="193" t="s">
        <v>285</v>
      </c>
      <c r="C37" s="191" t="s">
        <v>187</v>
      </c>
      <c r="D37" s="163"/>
      <c r="E37" s="202">
        <v>29101</v>
      </c>
      <c r="F37" s="221"/>
      <c r="G37" s="215">
        <v>29276</v>
      </c>
      <c r="H37" s="221"/>
      <c r="I37" s="228">
        <v>58377</v>
      </c>
      <c r="J37" s="228"/>
      <c r="K37" s="228">
        <v>55010</v>
      </c>
      <c r="L37" s="215"/>
      <c r="M37" s="219">
        <f t="shared" si="1"/>
        <v>100.60135390536406</v>
      </c>
      <c r="N37" s="229"/>
      <c r="O37" s="223"/>
      <c r="P37" s="229"/>
      <c r="Q37" s="219">
        <f t="shared" si="2"/>
        <v>106.1207053263043</v>
      </c>
    </row>
    <row r="38" spans="1:17" ht="16.5">
      <c r="A38" s="201">
        <f t="shared" si="4"/>
        <v>7</v>
      </c>
      <c r="B38" s="193" t="s">
        <v>287</v>
      </c>
      <c r="C38" s="191" t="s">
        <v>187</v>
      </c>
      <c r="D38" s="163"/>
      <c r="E38" s="202">
        <v>2920</v>
      </c>
      <c r="F38" s="221"/>
      <c r="G38" s="215">
        <v>3011</v>
      </c>
      <c r="H38" s="221"/>
      <c r="I38" s="228">
        <v>5931</v>
      </c>
      <c r="J38" s="228"/>
      <c r="K38" s="228">
        <v>2715</v>
      </c>
      <c r="L38" s="215"/>
      <c r="M38" s="219">
        <f t="shared" si="1"/>
        <v>103.11643835616438</v>
      </c>
      <c r="N38" s="229"/>
      <c r="O38" s="223"/>
      <c r="P38" s="229"/>
      <c r="Q38" s="219">
        <f t="shared" si="2"/>
        <v>218.45303867403314</v>
      </c>
    </row>
    <row r="39" spans="1:17" ht="16.5">
      <c r="A39" s="201">
        <f t="shared" si="4"/>
        <v>8</v>
      </c>
      <c r="B39" s="193" t="s">
        <v>288</v>
      </c>
      <c r="C39" s="191" t="s">
        <v>228</v>
      </c>
      <c r="D39" s="163">
        <v>17632</v>
      </c>
      <c r="E39" s="202">
        <v>3878</v>
      </c>
      <c r="F39" s="221">
        <v>16362</v>
      </c>
      <c r="G39" s="215">
        <v>3599</v>
      </c>
      <c r="H39" s="221">
        <v>33994</v>
      </c>
      <c r="I39" s="228">
        <v>7477</v>
      </c>
      <c r="J39" s="228">
        <v>28556</v>
      </c>
      <c r="K39" s="228">
        <v>12817</v>
      </c>
      <c r="L39" s="219">
        <f t="shared" si="1"/>
        <v>92.79718693284936</v>
      </c>
      <c r="M39" s="219">
        <f t="shared" si="1"/>
        <v>92.80556988138216</v>
      </c>
      <c r="N39" s="229"/>
      <c r="O39" s="223"/>
      <c r="P39" s="219">
        <f t="shared" si="2"/>
        <v>119.04328337302144</v>
      </c>
      <c r="Q39" s="219">
        <f t="shared" si="2"/>
        <v>58.33658422407739</v>
      </c>
    </row>
    <row r="40" spans="1:17" ht="16.5">
      <c r="A40" s="201">
        <f t="shared" si="4"/>
        <v>9</v>
      </c>
      <c r="B40" s="193" t="s">
        <v>289</v>
      </c>
      <c r="C40" s="191" t="s">
        <v>187</v>
      </c>
      <c r="D40" s="163"/>
      <c r="E40" s="202">
        <v>18892</v>
      </c>
      <c r="F40" s="221"/>
      <c r="G40" s="215">
        <v>21764</v>
      </c>
      <c r="H40" s="221"/>
      <c r="I40" s="228">
        <v>40656</v>
      </c>
      <c r="J40" s="228"/>
      <c r="K40" s="228">
        <v>45108</v>
      </c>
      <c r="L40" s="215"/>
      <c r="M40" s="219">
        <f t="shared" si="1"/>
        <v>115.20220199026043</v>
      </c>
      <c r="N40" s="229"/>
      <c r="O40" s="223"/>
      <c r="P40" s="229"/>
      <c r="Q40" s="219">
        <f t="shared" si="2"/>
        <v>90.13035381750466</v>
      </c>
    </row>
    <row r="41" spans="1:17" ht="16.5">
      <c r="A41" s="201">
        <f t="shared" si="4"/>
        <v>10</v>
      </c>
      <c r="B41" s="193" t="s">
        <v>246</v>
      </c>
      <c r="C41" s="191" t="s">
        <v>187</v>
      </c>
      <c r="D41" s="163"/>
      <c r="E41" s="202">
        <v>82690</v>
      </c>
      <c r="F41" s="221"/>
      <c r="G41" s="215">
        <v>82111</v>
      </c>
      <c r="H41" s="221"/>
      <c r="I41" s="228">
        <v>164801</v>
      </c>
      <c r="J41" s="228"/>
      <c r="K41" s="228">
        <v>148534</v>
      </c>
      <c r="L41" s="215"/>
      <c r="M41" s="219">
        <f t="shared" si="1"/>
        <v>99.29979441286734</v>
      </c>
      <c r="N41" s="229"/>
      <c r="O41" s="223"/>
      <c r="P41" s="229"/>
      <c r="Q41" s="219">
        <f t="shared" si="2"/>
        <v>110.95170129397982</v>
      </c>
    </row>
    <row r="42" spans="1:17" ht="16.5">
      <c r="A42" s="201">
        <f t="shared" si="4"/>
        <v>11</v>
      </c>
      <c r="B42" s="193" t="s">
        <v>247</v>
      </c>
      <c r="C42" s="191" t="s">
        <v>187</v>
      </c>
      <c r="D42" s="163"/>
      <c r="E42" s="202">
        <v>10483</v>
      </c>
      <c r="F42" s="221"/>
      <c r="G42" s="215">
        <v>10368</v>
      </c>
      <c r="H42" s="221"/>
      <c r="I42" s="228">
        <v>20851</v>
      </c>
      <c r="J42" s="228"/>
      <c r="K42" s="228">
        <v>23018</v>
      </c>
      <c r="L42" s="215"/>
      <c r="M42" s="219">
        <f t="shared" si="1"/>
        <v>98.9029857865115</v>
      </c>
      <c r="N42" s="229"/>
      <c r="O42" s="223"/>
      <c r="P42" s="229"/>
      <c r="Q42" s="219">
        <f t="shared" si="2"/>
        <v>90.58562863845687</v>
      </c>
    </row>
    <row r="43" spans="1:17" ht="16.5">
      <c r="A43" s="201">
        <f t="shared" si="4"/>
        <v>12</v>
      </c>
      <c r="B43" s="193" t="s">
        <v>290</v>
      </c>
      <c r="C43" s="191" t="s">
        <v>187</v>
      </c>
      <c r="D43" s="163"/>
      <c r="E43" s="202">
        <v>11506</v>
      </c>
      <c r="F43" s="221"/>
      <c r="G43" s="215">
        <v>11610</v>
      </c>
      <c r="H43" s="221"/>
      <c r="I43" s="228">
        <v>23116</v>
      </c>
      <c r="J43" s="228"/>
      <c r="K43" s="228">
        <v>14679</v>
      </c>
      <c r="L43" s="215"/>
      <c r="M43" s="219">
        <f t="shared" si="1"/>
        <v>100.90387623848427</v>
      </c>
      <c r="N43" s="229"/>
      <c r="O43" s="223"/>
      <c r="P43" s="229"/>
      <c r="Q43" s="219">
        <f t="shared" si="2"/>
        <v>157.47666734791198</v>
      </c>
    </row>
    <row r="44" spans="1:17" ht="16.5">
      <c r="A44" s="201">
        <f t="shared" si="4"/>
        <v>13</v>
      </c>
      <c r="B44" s="193" t="s">
        <v>291</v>
      </c>
      <c r="C44" s="191" t="s">
        <v>187</v>
      </c>
      <c r="D44" s="163"/>
      <c r="E44" s="202">
        <v>7930</v>
      </c>
      <c r="F44" s="221"/>
      <c r="G44" s="215">
        <v>8165</v>
      </c>
      <c r="H44" s="221"/>
      <c r="I44" s="228">
        <v>16095</v>
      </c>
      <c r="J44" s="228"/>
      <c r="K44" s="228">
        <v>15125</v>
      </c>
      <c r="L44" s="215"/>
      <c r="M44" s="219">
        <f t="shared" si="1"/>
        <v>102.96343001261035</v>
      </c>
      <c r="N44" s="229"/>
      <c r="O44" s="223"/>
      <c r="P44" s="229"/>
      <c r="Q44" s="219">
        <f t="shared" si="2"/>
        <v>106.41322314049586</v>
      </c>
    </row>
    <row r="45" spans="1:17" ht="16.5">
      <c r="A45" s="201">
        <f t="shared" si="4"/>
        <v>14</v>
      </c>
      <c r="B45" s="193" t="s">
        <v>293</v>
      </c>
      <c r="C45" s="191" t="s">
        <v>187</v>
      </c>
      <c r="D45" s="163"/>
      <c r="E45" s="202">
        <v>29623</v>
      </c>
      <c r="F45" s="221"/>
      <c r="G45" s="215">
        <v>29475</v>
      </c>
      <c r="H45" s="221"/>
      <c r="I45" s="228">
        <v>59098</v>
      </c>
      <c r="J45" s="228"/>
      <c r="K45" s="228">
        <v>83604</v>
      </c>
      <c r="L45" s="215"/>
      <c r="M45" s="219">
        <f t="shared" si="1"/>
        <v>99.5003882118624</v>
      </c>
      <c r="N45" s="229"/>
      <c r="O45" s="223"/>
      <c r="P45" s="229"/>
      <c r="Q45" s="219">
        <f t="shared" si="2"/>
        <v>70.68800535859529</v>
      </c>
    </row>
    <row r="46" spans="1:17" ht="16.5">
      <c r="A46" s="201">
        <f t="shared" si="4"/>
        <v>15</v>
      </c>
      <c r="B46" s="193" t="s">
        <v>255</v>
      </c>
      <c r="C46" s="191" t="s">
        <v>187</v>
      </c>
      <c r="D46" s="163"/>
      <c r="E46" s="202">
        <v>31496</v>
      </c>
      <c r="F46" s="221"/>
      <c r="G46" s="215">
        <v>31999</v>
      </c>
      <c r="H46" s="221"/>
      <c r="I46" s="228">
        <v>63495</v>
      </c>
      <c r="J46" s="228"/>
      <c r="K46" s="228">
        <v>65286</v>
      </c>
      <c r="L46" s="215"/>
      <c r="M46" s="219">
        <f t="shared" si="1"/>
        <v>101.59702819405638</v>
      </c>
      <c r="N46" s="229"/>
      <c r="O46" s="223"/>
      <c r="P46" s="229"/>
      <c r="Q46" s="219">
        <f t="shared" si="2"/>
        <v>97.25668596636339</v>
      </c>
    </row>
    <row r="47" spans="1:17" ht="16.5">
      <c r="A47" s="201">
        <f t="shared" si="4"/>
        <v>16</v>
      </c>
      <c r="B47" s="193" t="s">
        <v>256</v>
      </c>
      <c r="C47" s="191" t="s">
        <v>187</v>
      </c>
      <c r="D47" s="163"/>
      <c r="E47" s="202">
        <v>48388</v>
      </c>
      <c r="F47" s="221"/>
      <c r="G47" s="215">
        <v>49404</v>
      </c>
      <c r="H47" s="221"/>
      <c r="I47" s="228">
        <v>97792</v>
      </c>
      <c r="J47" s="228"/>
      <c r="K47" s="228">
        <v>86410</v>
      </c>
      <c r="L47" s="215"/>
      <c r="M47" s="219">
        <f t="shared" si="1"/>
        <v>102.09969413904274</v>
      </c>
      <c r="N47" s="229"/>
      <c r="O47" s="223"/>
      <c r="P47" s="229"/>
      <c r="Q47" s="219">
        <f t="shared" si="2"/>
        <v>113.17208656405509</v>
      </c>
    </row>
    <row r="48" spans="1:17" ht="16.5">
      <c r="A48" s="201">
        <f t="shared" si="4"/>
        <v>17</v>
      </c>
      <c r="B48" s="193" t="s">
        <v>259</v>
      </c>
      <c r="C48" s="191" t="s">
        <v>187</v>
      </c>
      <c r="D48" s="163"/>
      <c r="E48" s="202">
        <v>27055</v>
      </c>
      <c r="F48" s="221"/>
      <c r="G48" s="215">
        <v>27028</v>
      </c>
      <c r="H48" s="221"/>
      <c r="I48" s="228">
        <v>54083</v>
      </c>
      <c r="J48" s="228"/>
      <c r="K48" s="228">
        <v>65446</v>
      </c>
      <c r="L48" s="215"/>
      <c r="M48" s="219">
        <f t="shared" si="1"/>
        <v>99.90020328959527</v>
      </c>
      <c r="N48" s="229"/>
      <c r="O48" s="223"/>
      <c r="P48" s="229"/>
      <c r="Q48" s="219">
        <f t="shared" si="2"/>
        <v>82.63759435259604</v>
      </c>
    </row>
    <row r="49" spans="1:17" ht="16.5">
      <c r="A49" s="201">
        <f t="shared" si="4"/>
        <v>18</v>
      </c>
      <c r="B49" s="193" t="s">
        <v>296</v>
      </c>
      <c r="C49" s="191" t="s">
        <v>187</v>
      </c>
      <c r="D49" s="163"/>
      <c r="E49" s="202">
        <v>69715</v>
      </c>
      <c r="F49" s="221"/>
      <c r="G49" s="215">
        <v>70691</v>
      </c>
      <c r="H49" s="221"/>
      <c r="I49" s="228">
        <v>140406</v>
      </c>
      <c r="J49" s="228"/>
      <c r="K49" s="228">
        <v>179410</v>
      </c>
      <c r="L49" s="215"/>
      <c r="M49" s="219">
        <f t="shared" si="1"/>
        <v>101.39998565588468</v>
      </c>
      <c r="N49" s="229"/>
      <c r="O49" s="223"/>
      <c r="P49" s="229"/>
      <c r="Q49" s="219">
        <f t="shared" si="2"/>
        <v>78.25985173624659</v>
      </c>
    </row>
    <row r="50" spans="1:17" ht="16.5">
      <c r="A50" s="201">
        <f t="shared" si="4"/>
        <v>19</v>
      </c>
      <c r="B50" s="193" t="s">
        <v>297</v>
      </c>
      <c r="C50" s="191" t="s">
        <v>187</v>
      </c>
      <c r="D50" s="163"/>
      <c r="E50" s="202">
        <v>7628</v>
      </c>
      <c r="F50" s="221"/>
      <c r="G50" s="215">
        <v>7483</v>
      </c>
      <c r="H50" s="221"/>
      <c r="I50" s="228">
        <v>15111</v>
      </c>
      <c r="J50" s="228"/>
      <c r="K50" s="228">
        <v>18955</v>
      </c>
      <c r="L50" s="215"/>
      <c r="M50" s="219">
        <f t="shared" si="1"/>
        <v>98.09910854745674</v>
      </c>
      <c r="N50" s="229"/>
      <c r="O50" s="223"/>
      <c r="P50" s="229"/>
      <c r="Q50" s="219">
        <f t="shared" si="2"/>
        <v>79.72039039831179</v>
      </c>
    </row>
    <row r="51" spans="1:17" ht="16.5">
      <c r="A51" s="201">
        <f t="shared" si="4"/>
        <v>20</v>
      </c>
      <c r="B51" s="193" t="s">
        <v>263</v>
      </c>
      <c r="C51" s="191" t="s">
        <v>187</v>
      </c>
      <c r="D51" s="163"/>
      <c r="E51" s="202">
        <v>45306</v>
      </c>
      <c r="F51" s="221"/>
      <c r="G51" s="215">
        <v>44762</v>
      </c>
      <c r="H51" s="221"/>
      <c r="I51" s="228">
        <v>90068</v>
      </c>
      <c r="J51" s="228"/>
      <c r="K51" s="228">
        <v>102123</v>
      </c>
      <c r="L51" s="215"/>
      <c r="M51" s="219">
        <f t="shared" si="1"/>
        <v>98.79927603407937</v>
      </c>
      <c r="N51" s="229"/>
      <c r="O51" s="223"/>
      <c r="P51" s="229"/>
      <c r="Q51" s="219">
        <f t="shared" si="2"/>
        <v>88.19560725791447</v>
      </c>
    </row>
    <row r="52" spans="1:17" ht="16.5">
      <c r="A52" s="201">
        <f t="shared" si="4"/>
        <v>21</v>
      </c>
      <c r="B52" s="194" t="s">
        <v>270</v>
      </c>
      <c r="C52" s="191" t="s">
        <v>187</v>
      </c>
      <c r="D52" s="163"/>
      <c r="E52" s="202">
        <v>13661</v>
      </c>
      <c r="F52" s="221"/>
      <c r="G52" s="215">
        <v>14589</v>
      </c>
      <c r="H52" s="221"/>
      <c r="I52" s="228">
        <v>28250</v>
      </c>
      <c r="J52" s="228"/>
      <c r="K52" s="228">
        <v>33772</v>
      </c>
      <c r="L52" s="215"/>
      <c r="M52" s="219">
        <f t="shared" si="1"/>
        <v>106.79306053729596</v>
      </c>
      <c r="N52" s="229"/>
      <c r="O52" s="223"/>
      <c r="P52" s="229"/>
      <c r="Q52" s="219">
        <f t="shared" si="2"/>
        <v>83.6491768328793</v>
      </c>
    </row>
    <row r="53" spans="1:17" ht="16.5">
      <c r="A53" s="201">
        <f t="shared" si="4"/>
        <v>22</v>
      </c>
      <c r="B53" s="193" t="s">
        <v>300</v>
      </c>
      <c r="C53" s="191" t="s">
        <v>187</v>
      </c>
      <c r="D53" s="163"/>
      <c r="E53" s="202">
        <v>59081</v>
      </c>
      <c r="F53" s="221"/>
      <c r="G53" s="215">
        <v>69841</v>
      </c>
      <c r="H53" s="221"/>
      <c r="I53" s="228">
        <v>128922</v>
      </c>
      <c r="J53" s="228"/>
      <c r="K53" s="228">
        <v>138352</v>
      </c>
      <c r="L53" s="215"/>
      <c r="M53" s="219">
        <f t="shared" si="1"/>
        <v>118.21228482930215</v>
      </c>
      <c r="N53" s="229"/>
      <c r="O53" s="223"/>
      <c r="P53" s="229"/>
      <c r="Q53" s="219">
        <f t="shared" si="2"/>
        <v>93.18405227246444</v>
      </c>
    </row>
    <row r="54" spans="1:17" ht="16.5">
      <c r="A54" s="201">
        <f t="shared" si="4"/>
        <v>23</v>
      </c>
      <c r="B54" s="193" t="s">
        <v>302</v>
      </c>
      <c r="C54" s="191" t="s">
        <v>187</v>
      </c>
      <c r="D54" s="163"/>
      <c r="E54" s="202">
        <v>13282</v>
      </c>
      <c r="F54" s="221"/>
      <c r="G54" s="215">
        <v>15354</v>
      </c>
      <c r="H54" s="221"/>
      <c r="I54" s="228">
        <v>28636</v>
      </c>
      <c r="J54" s="228"/>
      <c r="K54" s="228">
        <v>29560</v>
      </c>
      <c r="L54" s="215"/>
      <c r="M54" s="219">
        <f t="shared" si="1"/>
        <v>115.60006023189277</v>
      </c>
      <c r="N54" s="229"/>
      <c r="O54" s="223"/>
      <c r="P54" s="229"/>
      <c r="Q54" s="219">
        <f t="shared" si="2"/>
        <v>96.87415426251691</v>
      </c>
    </row>
    <row r="55" spans="1:17" ht="16.5">
      <c r="A55" s="203">
        <f t="shared" si="4"/>
        <v>24</v>
      </c>
      <c r="B55" s="196" t="s">
        <v>269</v>
      </c>
      <c r="C55" s="197" t="s">
        <v>187</v>
      </c>
      <c r="D55" s="181"/>
      <c r="E55" s="204">
        <v>101813</v>
      </c>
      <c r="F55" s="230"/>
      <c r="G55" s="231">
        <v>162340</v>
      </c>
      <c r="H55" s="230"/>
      <c r="I55" s="232">
        <v>264153</v>
      </c>
      <c r="J55" s="232"/>
      <c r="K55" s="232">
        <v>140754</v>
      </c>
      <c r="L55" s="231"/>
      <c r="M55" s="233">
        <f t="shared" si="1"/>
        <v>159.44918625322896</v>
      </c>
      <c r="N55" s="234"/>
      <c r="O55" s="235">
        <f>G55/I55*100</f>
        <v>61.45680722914372</v>
      </c>
      <c r="P55" s="234"/>
      <c r="Q55" s="235">
        <f t="shared" si="2"/>
        <v>187.66997740739163</v>
      </c>
    </row>
    <row r="56" spans="4:10" ht="26.25" customHeight="1">
      <c r="D56" s="126"/>
      <c r="E56" s="126"/>
      <c r="F56" s="126"/>
      <c r="G56" s="126"/>
      <c r="H56" s="126"/>
      <c r="I56" s="126"/>
      <c r="J56" s="126"/>
    </row>
  </sheetData>
  <sheetProtection/>
  <mergeCells count="19">
    <mergeCell ref="P5:Q5"/>
    <mergeCell ref="J5:J6"/>
    <mergeCell ref="K5:K6"/>
    <mergeCell ref="F4:G4"/>
    <mergeCell ref="H4:I4"/>
    <mergeCell ref="J4:K4"/>
    <mergeCell ref="L4:Q4"/>
    <mergeCell ref="F5:F6"/>
    <mergeCell ref="G5:G6"/>
    <mergeCell ref="H5:H6"/>
    <mergeCell ref="I5:I6"/>
    <mergeCell ref="L5:M5"/>
    <mergeCell ref="N5:O5"/>
    <mergeCell ref="A4:A6"/>
    <mergeCell ref="B4:B6"/>
    <mergeCell ref="C4:C6"/>
    <mergeCell ref="D4:E4"/>
    <mergeCell ref="D5:D6"/>
    <mergeCell ref="E5:E6"/>
  </mergeCells>
  <printOptions/>
  <pageMargins left="0.52" right="0.17" top="0.62" bottom="0.45" header="0.17" footer="0.1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8.72265625" defaultRowHeight="16.5"/>
  <cols>
    <col min="1" max="1" width="45.0859375" style="13" customWidth="1"/>
    <col min="2" max="6" width="13.453125" style="13" customWidth="1"/>
    <col min="7" max="16384" width="8.90625" style="13" customWidth="1"/>
  </cols>
  <sheetData>
    <row r="1" ht="15.75">
      <c r="A1" s="25" t="s">
        <v>7</v>
      </c>
    </row>
    <row r="2" spans="1:5" ht="15.75">
      <c r="A2" s="26" t="s">
        <v>313</v>
      </c>
      <c r="B2" s="26"/>
      <c r="C2" s="26"/>
      <c r="D2" s="26"/>
      <c r="E2" s="26"/>
    </row>
    <row r="3" spans="1:5" ht="15.75">
      <c r="A3" s="38"/>
      <c r="B3" s="38"/>
      <c r="C3" s="38"/>
      <c r="D3" s="38"/>
      <c r="E3" s="38"/>
    </row>
    <row r="4" spans="1:6" s="14" customFormat="1" ht="24.75" customHeight="1">
      <c r="A4" s="270" t="s">
        <v>13</v>
      </c>
      <c r="B4" s="35"/>
      <c r="C4" s="35" t="s">
        <v>191</v>
      </c>
      <c r="D4" s="36"/>
      <c r="E4" s="37"/>
      <c r="F4" s="272" t="s">
        <v>190</v>
      </c>
    </row>
    <row r="5" spans="1:6" s="14" customFormat="1" ht="45.75" customHeight="1">
      <c r="A5" s="271"/>
      <c r="B5" s="15" t="s">
        <v>30</v>
      </c>
      <c r="C5" s="15" t="s">
        <v>188</v>
      </c>
      <c r="D5" s="15" t="s">
        <v>189</v>
      </c>
      <c r="E5" s="15" t="s">
        <v>178</v>
      </c>
      <c r="F5" s="273"/>
    </row>
    <row r="6" spans="1:6" s="14" customFormat="1" ht="15.75">
      <c r="A6" s="59" t="s">
        <v>10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s="18" customFormat="1" ht="24" customHeight="1">
      <c r="A7" s="16" t="s">
        <v>14</v>
      </c>
      <c r="B7" s="17">
        <v>153.32</v>
      </c>
      <c r="C7" s="17">
        <v>103.97</v>
      </c>
      <c r="D7" s="17">
        <v>101.19</v>
      </c>
      <c r="E7" s="17">
        <v>100.54</v>
      </c>
      <c r="F7" s="17">
        <v>104.38</v>
      </c>
    </row>
    <row r="8" spans="1:7" ht="24" customHeight="1">
      <c r="A8" s="19" t="s">
        <v>15</v>
      </c>
      <c r="B8" s="20">
        <v>163.62</v>
      </c>
      <c r="C8" s="20">
        <v>103.82</v>
      </c>
      <c r="D8" s="20">
        <v>101.97</v>
      </c>
      <c r="E8" s="20">
        <v>101.39</v>
      </c>
      <c r="F8" s="20">
        <v>104.43</v>
      </c>
      <c r="G8" s="56"/>
    </row>
    <row r="9" spans="1:7" ht="24" customHeight="1">
      <c r="A9" s="19" t="s">
        <v>33</v>
      </c>
      <c r="B9" s="20">
        <v>155.42</v>
      </c>
      <c r="C9" s="20">
        <v>101.3</v>
      </c>
      <c r="D9" s="20">
        <v>102.66</v>
      </c>
      <c r="E9" s="20">
        <v>100.79</v>
      </c>
      <c r="F9" s="20">
        <v>101.11</v>
      </c>
      <c r="G9" s="56"/>
    </row>
    <row r="10" spans="1:7" ht="24" customHeight="1">
      <c r="A10" s="19" t="s">
        <v>16</v>
      </c>
      <c r="B10" s="20">
        <v>163.97</v>
      </c>
      <c r="C10" s="20">
        <v>103.69</v>
      </c>
      <c r="D10" s="20">
        <v>101.42</v>
      </c>
      <c r="E10" s="20">
        <v>101.12</v>
      </c>
      <c r="F10" s="20">
        <v>104.72</v>
      </c>
      <c r="G10" s="56"/>
    </row>
    <row r="11" spans="1:7" ht="24" customHeight="1">
      <c r="A11" s="19" t="s">
        <v>34</v>
      </c>
      <c r="B11" s="20">
        <v>171.89</v>
      </c>
      <c r="C11" s="20">
        <v>107</v>
      </c>
      <c r="D11" s="21">
        <v>103.03</v>
      </c>
      <c r="E11" s="21">
        <v>102.91</v>
      </c>
      <c r="F11" s="21">
        <v>107.17</v>
      </c>
      <c r="G11" s="56"/>
    </row>
    <row r="12" spans="1:7" ht="24" customHeight="1">
      <c r="A12" s="19" t="s">
        <v>17</v>
      </c>
      <c r="B12" s="20">
        <v>137.04</v>
      </c>
      <c r="C12" s="20">
        <v>106.61</v>
      </c>
      <c r="D12" s="20">
        <v>101.61</v>
      </c>
      <c r="E12" s="20">
        <v>101.08</v>
      </c>
      <c r="F12" s="20">
        <v>106.79</v>
      </c>
      <c r="G12" s="56"/>
    </row>
    <row r="13" spans="1:7" ht="24" customHeight="1">
      <c r="A13" s="19" t="s">
        <v>18</v>
      </c>
      <c r="B13" s="20">
        <v>146.77</v>
      </c>
      <c r="C13" s="20">
        <v>104.94</v>
      </c>
      <c r="D13" s="20">
        <v>100.93</v>
      </c>
      <c r="E13" s="20">
        <v>99.77</v>
      </c>
      <c r="F13" s="20">
        <v>105.57</v>
      </c>
      <c r="G13" s="56"/>
    </row>
    <row r="14" spans="1:7" ht="24" customHeight="1">
      <c r="A14" s="19" t="s">
        <v>35</v>
      </c>
      <c r="B14" s="20">
        <v>161.75</v>
      </c>
      <c r="C14" s="20">
        <v>106.6</v>
      </c>
      <c r="D14" s="20">
        <v>100.36</v>
      </c>
      <c r="E14" s="20">
        <v>98.6</v>
      </c>
      <c r="F14" s="20">
        <v>106.98</v>
      </c>
      <c r="G14" s="56"/>
    </row>
    <row r="15" spans="1:7" ht="24" customHeight="1">
      <c r="A15" s="19" t="s">
        <v>19</v>
      </c>
      <c r="B15" s="20">
        <v>141.57</v>
      </c>
      <c r="C15" s="20">
        <v>105.63</v>
      </c>
      <c r="D15" s="20">
        <v>100.85</v>
      </c>
      <c r="E15" s="20">
        <v>100.53</v>
      </c>
      <c r="F15" s="20">
        <v>106.16</v>
      </c>
      <c r="G15" s="56"/>
    </row>
    <row r="16" spans="1:7" ht="24" customHeight="1">
      <c r="A16" s="19" t="s">
        <v>20</v>
      </c>
      <c r="B16" s="20">
        <v>155.27</v>
      </c>
      <c r="C16" s="20">
        <v>101.66</v>
      </c>
      <c r="D16" s="20">
        <v>100.27</v>
      </c>
      <c r="E16" s="20">
        <v>100.18</v>
      </c>
      <c r="F16" s="20">
        <v>101.64</v>
      </c>
      <c r="G16" s="56"/>
    </row>
    <row r="17" spans="1:7" ht="24" customHeight="1">
      <c r="A17" s="19" t="s">
        <v>31</v>
      </c>
      <c r="B17" s="20">
        <v>151.86</v>
      </c>
      <c r="C17" s="20">
        <v>103.22</v>
      </c>
      <c r="D17" s="20">
        <v>101.33</v>
      </c>
      <c r="E17" s="20">
        <v>100.39</v>
      </c>
      <c r="F17" s="20">
        <v>103.34</v>
      </c>
      <c r="G17" s="56"/>
    </row>
    <row r="18" spans="1:7" ht="24" customHeight="1">
      <c r="A18" s="19" t="s">
        <v>32</v>
      </c>
      <c r="B18" s="20">
        <v>86.65</v>
      </c>
      <c r="C18" s="20">
        <v>98.88</v>
      </c>
      <c r="D18" s="20">
        <v>99.4</v>
      </c>
      <c r="E18" s="20">
        <v>99.59</v>
      </c>
      <c r="F18" s="20">
        <v>99.04</v>
      </c>
      <c r="G18" s="56"/>
    </row>
    <row r="19" spans="1:7" ht="24" customHeight="1">
      <c r="A19" s="19" t="s">
        <v>21</v>
      </c>
      <c r="B19" s="20">
        <v>172.44</v>
      </c>
      <c r="C19" s="20">
        <v>100.99</v>
      </c>
      <c r="D19" s="20">
        <v>100.1</v>
      </c>
      <c r="E19" s="20">
        <v>100.06</v>
      </c>
      <c r="F19" s="20">
        <v>100.97</v>
      </c>
      <c r="G19" s="56"/>
    </row>
    <row r="20" spans="1:7" ht="24" customHeight="1">
      <c r="A20" s="19" t="s">
        <v>22</v>
      </c>
      <c r="B20" s="20">
        <v>123.86</v>
      </c>
      <c r="C20" s="20">
        <v>102.54</v>
      </c>
      <c r="D20" s="20">
        <v>100.56</v>
      </c>
      <c r="E20" s="20">
        <v>100.54</v>
      </c>
      <c r="F20" s="20">
        <v>102.51</v>
      </c>
      <c r="G20" s="56"/>
    </row>
    <row r="21" spans="1:7" ht="24" customHeight="1">
      <c r="A21" s="19" t="s">
        <v>23</v>
      </c>
      <c r="B21" s="20">
        <v>159.79</v>
      </c>
      <c r="C21" s="20">
        <v>106.98</v>
      </c>
      <c r="D21" s="20">
        <v>100.28</v>
      </c>
      <c r="E21" s="20">
        <v>100.35</v>
      </c>
      <c r="F21" s="20">
        <v>107.44</v>
      </c>
      <c r="G21" s="56"/>
    </row>
    <row r="22" spans="1:7" s="23" customFormat="1" ht="24" customHeight="1">
      <c r="A22" s="22" t="s">
        <v>24</v>
      </c>
      <c r="B22" s="40">
        <v>167.87</v>
      </c>
      <c r="C22" s="40">
        <v>76.88</v>
      </c>
      <c r="D22" s="40">
        <v>99.64</v>
      </c>
      <c r="E22" s="40">
        <v>102.45</v>
      </c>
      <c r="F22" s="40">
        <v>76.27</v>
      </c>
      <c r="G22" s="56"/>
    </row>
    <row r="23" spans="1:7" s="23" customFormat="1" ht="24" customHeight="1">
      <c r="A23" s="24" t="s">
        <v>25</v>
      </c>
      <c r="B23" s="41">
        <v>137.31</v>
      </c>
      <c r="C23" s="40">
        <v>101.31</v>
      </c>
      <c r="D23" s="41">
        <v>99.89</v>
      </c>
      <c r="E23" s="41">
        <v>100.03</v>
      </c>
      <c r="F23" s="41">
        <v>101.24</v>
      </c>
      <c r="G23" s="56"/>
    </row>
    <row r="24" ht="15.75">
      <c r="A24" s="127" t="s">
        <v>215</v>
      </c>
    </row>
  </sheetData>
  <sheetProtection/>
  <mergeCells count="2">
    <mergeCell ref="A4:A5"/>
    <mergeCell ref="F4:F5"/>
  </mergeCells>
  <printOptions/>
  <pageMargins left="0.75" right="0.27" top="0.51" bottom="0.48" header="0.17" footer="0.18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8" sqref="O8"/>
    </sheetView>
  </sheetViews>
  <sheetFormatPr defaultColWidth="8.72265625" defaultRowHeight="16.5"/>
  <cols>
    <col min="1" max="1" width="3.90625" style="0" bestFit="1" customWidth="1"/>
    <col min="2" max="2" width="27.6328125" style="0" customWidth="1"/>
    <col min="3" max="3" width="8.453125" style="0" bestFit="1" customWidth="1"/>
    <col min="4" max="4" width="8.99609375" style="0" bestFit="1" customWidth="1"/>
    <col min="5" max="5" width="9.0859375" style="0" bestFit="1" customWidth="1"/>
    <col min="6" max="6" width="7.90625" style="0" customWidth="1"/>
    <col min="7" max="7" width="9.0859375" style="0" customWidth="1"/>
    <col min="8" max="8" width="9.90625" style="0" bestFit="1" customWidth="1"/>
    <col min="9" max="9" width="8.99609375" style="0" bestFit="1" customWidth="1"/>
    <col min="10" max="12" width="8.99609375" style="0" customWidth="1"/>
    <col min="13" max="13" width="8.99609375" style="0" bestFit="1" customWidth="1"/>
    <col min="14" max="14" width="8.99609375" style="0" customWidth="1"/>
    <col min="15" max="15" width="8.99609375" style="0" bestFit="1" customWidth="1"/>
  </cols>
  <sheetData>
    <row r="1" ht="16.5">
      <c r="B1" s="29" t="s">
        <v>7</v>
      </c>
    </row>
    <row r="2" spans="2:12" ht="16.5">
      <c r="B2" s="27" t="s">
        <v>223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6.5">
      <c r="B3" s="12"/>
      <c r="C3" s="33"/>
      <c r="D3" s="33"/>
      <c r="E3" s="33"/>
      <c r="F3" s="33"/>
      <c r="G3" s="33"/>
      <c r="H3" s="33"/>
      <c r="I3" s="12"/>
      <c r="J3" s="12"/>
      <c r="K3" s="12"/>
      <c r="L3" s="12"/>
    </row>
    <row r="4" spans="1:17" ht="33" customHeight="1">
      <c r="A4" s="246" t="s">
        <v>37</v>
      </c>
      <c r="B4" s="246" t="s">
        <v>12</v>
      </c>
      <c r="C4" s="258" t="s">
        <v>36</v>
      </c>
      <c r="D4" s="255" t="s">
        <v>192</v>
      </c>
      <c r="E4" s="254"/>
      <c r="F4" s="255" t="s">
        <v>193</v>
      </c>
      <c r="G4" s="254"/>
      <c r="H4" s="255" t="s">
        <v>196</v>
      </c>
      <c r="I4" s="254"/>
      <c r="J4" s="255" t="s">
        <v>197</v>
      </c>
      <c r="K4" s="254"/>
      <c r="L4" s="265" t="s">
        <v>9</v>
      </c>
      <c r="M4" s="266"/>
      <c r="N4" s="266"/>
      <c r="O4" s="266"/>
      <c r="P4" s="266"/>
      <c r="Q4" s="267"/>
    </row>
    <row r="5" spans="1:17" ht="16.5">
      <c r="A5" s="257"/>
      <c r="B5" s="257"/>
      <c r="C5" s="259"/>
      <c r="D5" s="274" t="s">
        <v>185</v>
      </c>
      <c r="E5" s="258" t="s">
        <v>186</v>
      </c>
      <c r="F5" s="274" t="s">
        <v>185</v>
      </c>
      <c r="G5" s="258" t="s">
        <v>186</v>
      </c>
      <c r="H5" s="274" t="s">
        <v>185</v>
      </c>
      <c r="I5" s="258" t="s">
        <v>186</v>
      </c>
      <c r="J5" s="110"/>
      <c r="K5" s="110"/>
      <c r="L5" s="276" t="s">
        <v>194</v>
      </c>
      <c r="M5" s="277"/>
      <c r="N5" s="276" t="s">
        <v>195</v>
      </c>
      <c r="O5" s="277"/>
      <c r="P5" s="276" t="s">
        <v>198</v>
      </c>
      <c r="Q5" s="277"/>
    </row>
    <row r="6" spans="1:17" ht="24">
      <c r="A6" s="247"/>
      <c r="B6" s="247"/>
      <c r="C6" s="260"/>
      <c r="D6" s="275"/>
      <c r="E6" s="260"/>
      <c r="F6" s="275"/>
      <c r="G6" s="260"/>
      <c r="H6" s="275"/>
      <c r="I6" s="260"/>
      <c r="J6" s="108"/>
      <c r="K6" s="108"/>
      <c r="L6" s="154" t="s">
        <v>185</v>
      </c>
      <c r="M6" s="155" t="s">
        <v>186</v>
      </c>
      <c r="N6" s="154" t="s">
        <v>185</v>
      </c>
      <c r="O6" s="155" t="s">
        <v>186</v>
      </c>
      <c r="P6" s="154" t="s">
        <v>185</v>
      </c>
      <c r="Q6" s="155" t="s">
        <v>186</v>
      </c>
    </row>
    <row r="7" spans="1:17" ht="16.5">
      <c r="A7" s="59" t="s">
        <v>10</v>
      </c>
      <c r="B7" s="59" t="s">
        <v>11</v>
      </c>
      <c r="C7" s="59" t="s">
        <v>72</v>
      </c>
      <c r="D7" s="90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9">
        <v>9</v>
      </c>
      <c r="L7" s="59">
        <v>10</v>
      </c>
      <c r="M7" s="59">
        <v>11</v>
      </c>
      <c r="N7" s="59">
        <v>12</v>
      </c>
      <c r="O7" s="59">
        <v>13</v>
      </c>
      <c r="P7" s="59">
        <v>14</v>
      </c>
      <c r="Q7" s="59">
        <v>15</v>
      </c>
    </row>
    <row r="8" spans="1:17" ht="19.5" customHeight="1">
      <c r="A8" s="164" t="s">
        <v>39</v>
      </c>
      <c r="B8" s="165" t="s">
        <v>226</v>
      </c>
      <c r="C8" s="166"/>
      <c r="D8" s="167"/>
      <c r="E8" s="168"/>
      <c r="F8" s="160"/>
      <c r="G8" s="168"/>
      <c r="H8" s="161"/>
      <c r="I8" s="168"/>
      <c r="J8" s="169"/>
      <c r="K8" s="169"/>
      <c r="L8" s="161"/>
      <c r="M8" s="170"/>
      <c r="N8" s="161"/>
      <c r="O8" s="170"/>
      <c r="P8" s="161"/>
      <c r="Q8" s="170"/>
    </row>
    <row r="9" spans="1:17" ht="19.5" customHeight="1">
      <c r="A9" s="186">
        <v>1</v>
      </c>
      <c r="B9" s="187" t="s">
        <v>230</v>
      </c>
      <c r="C9" s="188" t="s">
        <v>187</v>
      </c>
      <c r="D9" s="158"/>
      <c r="E9" s="159">
        <v>10795</v>
      </c>
      <c r="F9" s="160"/>
      <c r="G9" s="159">
        <v>10611</v>
      </c>
      <c r="H9" s="161"/>
      <c r="I9" s="159">
        <v>21406</v>
      </c>
      <c r="J9" s="159"/>
      <c r="K9" s="159">
        <v>18125</v>
      </c>
      <c r="L9" s="161"/>
      <c r="M9" s="171"/>
      <c r="N9" s="161"/>
      <c r="O9" s="171"/>
      <c r="P9" s="161"/>
      <c r="Q9" s="171"/>
    </row>
    <row r="10" spans="1:17" ht="19.5" customHeight="1">
      <c r="A10" s="186">
        <f>A9+1</f>
        <v>2</v>
      </c>
      <c r="B10" s="187" t="s">
        <v>231</v>
      </c>
      <c r="C10" s="188" t="s">
        <v>227</v>
      </c>
      <c r="D10" s="158"/>
      <c r="E10" s="159"/>
      <c r="F10" s="160"/>
      <c r="G10" s="159"/>
      <c r="H10" s="161"/>
      <c r="I10" s="159">
        <v>0</v>
      </c>
      <c r="J10" s="159"/>
      <c r="K10" s="159"/>
      <c r="L10" s="161"/>
      <c r="M10" s="171"/>
      <c r="N10" s="161"/>
      <c r="O10" s="171"/>
      <c r="P10" s="161"/>
      <c r="Q10" s="171"/>
    </row>
    <row r="11" spans="1:17" ht="19.5" customHeight="1">
      <c r="A11" s="186">
        <f aca="true" t="shared" si="0" ref="A11:A51">A10+1</f>
        <v>3</v>
      </c>
      <c r="B11" s="187" t="s">
        <v>232</v>
      </c>
      <c r="C11" s="188" t="s">
        <v>228</v>
      </c>
      <c r="D11" s="158">
        <v>1738</v>
      </c>
      <c r="E11" s="159">
        <v>11475</v>
      </c>
      <c r="F11" s="160">
        <v>1681</v>
      </c>
      <c r="G11" s="159">
        <v>10842</v>
      </c>
      <c r="H11" s="161">
        <v>3419</v>
      </c>
      <c r="I11" s="159">
        <v>22317</v>
      </c>
      <c r="J11" s="159">
        <v>2332</v>
      </c>
      <c r="K11" s="159">
        <v>12691</v>
      </c>
      <c r="L11" s="161"/>
      <c r="M11" s="171"/>
      <c r="N11" s="161"/>
      <c r="O11" s="171"/>
      <c r="P11" s="161"/>
      <c r="Q11" s="171"/>
    </row>
    <row r="12" spans="1:17" ht="19.5" customHeight="1">
      <c r="A12" s="186">
        <f t="shared" si="0"/>
        <v>4</v>
      </c>
      <c r="B12" s="187" t="s">
        <v>233</v>
      </c>
      <c r="C12" s="188" t="s">
        <v>227</v>
      </c>
      <c r="D12" s="158">
        <v>16106</v>
      </c>
      <c r="E12" s="159">
        <v>34275</v>
      </c>
      <c r="F12" s="160">
        <v>13122</v>
      </c>
      <c r="G12" s="159">
        <v>27925</v>
      </c>
      <c r="H12" s="161">
        <v>29228</v>
      </c>
      <c r="I12" s="159">
        <v>62200</v>
      </c>
      <c r="J12" s="159">
        <v>30551</v>
      </c>
      <c r="K12" s="159">
        <v>65559</v>
      </c>
      <c r="L12" s="161"/>
      <c r="M12" s="171"/>
      <c r="N12" s="161"/>
      <c r="O12" s="171"/>
      <c r="P12" s="161"/>
      <c r="Q12" s="171"/>
    </row>
    <row r="13" spans="1:17" ht="19.5" customHeight="1">
      <c r="A13" s="186">
        <f t="shared" si="0"/>
        <v>5</v>
      </c>
      <c r="B13" s="187" t="s">
        <v>234</v>
      </c>
      <c r="C13" s="188" t="s">
        <v>227</v>
      </c>
      <c r="D13" s="158"/>
      <c r="E13" s="159"/>
      <c r="F13" s="160"/>
      <c r="G13" s="159"/>
      <c r="H13" s="161"/>
      <c r="I13" s="159">
        <v>0</v>
      </c>
      <c r="J13" s="159"/>
      <c r="K13" s="159"/>
      <c r="L13" s="161"/>
      <c r="M13" s="171"/>
      <c r="N13" s="161"/>
      <c r="O13" s="171"/>
      <c r="P13" s="161"/>
      <c r="Q13" s="171"/>
    </row>
    <row r="14" spans="1:17" ht="19.5" customHeight="1">
      <c r="A14" s="186">
        <f t="shared" si="0"/>
        <v>6</v>
      </c>
      <c r="B14" s="187" t="s">
        <v>235</v>
      </c>
      <c r="C14" s="188" t="s">
        <v>227</v>
      </c>
      <c r="D14" s="158">
        <v>195</v>
      </c>
      <c r="E14" s="159">
        <v>1501</v>
      </c>
      <c r="F14" s="160">
        <v>146</v>
      </c>
      <c r="G14" s="159">
        <v>1124</v>
      </c>
      <c r="H14" s="161">
        <v>341</v>
      </c>
      <c r="I14" s="159">
        <v>2625</v>
      </c>
      <c r="J14" s="159">
        <v>1039</v>
      </c>
      <c r="K14" s="159">
        <v>7759</v>
      </c>
      <c r="L14" s="161"/>
      <c r="M14" s="171"/>
      <c r="N14" s="161"/>
      <c r="O14" s="171"/>
      <c r="P14" s="161"/>
      <c r="Q14" s="171"/>
    </row>
    <row r="15" spans="1:17" ht="19.5" customHeight="1">
      <c r="A15" s="186">
        <f t="shared" si="0"/>
        <v>7</v>
      </c>
      <c r="B15" s="187" t="s">
        <v>236</v>
      </c>
      <c r="C15" s="188" t="s">
        <v>227</v>
      </c>
      <c r="D15" s="158"/>
      <c r="E15" s="159"/>
      <c r="F15" s="160"/>
      <c r="G15" s="159"/>
      <c r="H15" s="161"/>
      <c r="I15" s="159">
        <v>0</v>
      </c>
      <c r="J15" s="159"/>
      <c r="K15" s="159"/>
      <c r="L15" s="161"/>
      <c r="M15" s="171"/>
      <c r="N15" s="161"/>
      <c r="O15" s="171"/>
      <c r="P15" s="161"/>
      <c r="Q15" s="171"/>
    </row>
    <row r="16" spans="1:17" ht="19.5" customHeight="1">
      <c r="A16" s="186">
        <f t="shared" si="0"/>
        <v>8</v>
      </c>
      <c r="B16" s="187" t="s">
        <v>237</v>
      </c>
      <c r="C16" s="188" t="s">
        <v>227</v>
      </c>
      <c r="D16" s="158"/>
      <c r="E16" s="159"/>
      <c r="F16" s="160"/>
      <c r="G16" s="159"/>
      <c r="H16" s="161"/>
      <c r="I16" s="159">
        <v>0</v>
      </c>
      <c r="J16" s="159"/>
      <c r="K16" s="159"/>
      <c r="L16" s="161"/>
      <c r="M16" s="171"/>
      <c r="N16" s="161"/>
      <c r="O16" s="171"/>
      <c r="P16" s="161"/>
      <c r="Q16" s="171"/>
    </row>
    <row r="17" spans="1:17" ht="26.25">
      <c r="A17" s="186">
        <f t="shared" si="0"/>
        <v>9</v>
      </c>
      <c r="B17" s="189" t="s">
        <v>238</v>
      </c>
      <c r="C17" s="188" t="s">
        <v>187</v>
      </c>
      <c r="D17" s="158"/>
      <c r="E17" s="159"/>
      <c r="F17" s="160"/>
      <c r="G17" s="159"/>
      <c r="H17" s="161"/>
      <c r="I17" s="159">
        <v>0</v>
      </c>
      <c r="J17" s="159"/>
      <c r="K17" s="159"/>
      <c r="L17" s="161"/>
      <c r="M17" s="171"/>
      <c r="N17" s="161"/>
      <c r="O17" s="171"/>
      <c r="P17" s="161"/>
      <c r="Q17" s="171"/>
    </row>
    <row r="18" spans="1:17" ht="19.5" customHeight="1">
      <c r="A18" s="186">
        <f t="shared" si="0"/>
        <v>10</v>
      </c>
      <c r="B18" s="187" t="s">
        <v>239</v>
      </c>
      <c r="C18" s="188" t="s">
        <v>228</v>
      </c>
      <c r="D18" s="158"/>
      <c r="E18" s="159"/>
      <c r="F18" s="160"/>
      <c r="G18" s="159"/>
      <c r="H18" s="161"/>
      <c r="I18" s="159">
        <v>0</v>
      </c>
      <c r="J18" s="159"/>
      <c r="K18" s="159"/>
      <c r="L18" s="161"/>
      <c r="M18" s="171"/>
      <c r="N18" s="161"/>
      <c r="O18" s="171"/>
      <c r="P18" s="161"/>
      <c r="Q18" s="171"/>
    </row>
    <row r="19" spans="1:17" ht="19.5" customHeight="1">
      <c r="A19" s="186">
        <f t="shared" si="0"/>
        <v>11</v>
      </c>
      <c r="B19" s="187" t="s">
        <v>240</v>
      </c>
      <c r="C19" s="188" t="s">
        <v>187</v>
      </c>
      <c r="D19" s="158"/>
      <c r="E19" s="159"/>
      <c r="F19" s="160"/>
      <c r="G19" s="159"/>
      <c r="H19" s="161"/>
      <c r="I19" s="159">
        <v>0</v>
      </c>
      <c r="J19" s="159"/>
      <c r="K19" s="159"/>
      <c r="L19" s="161"/>
      <c r="M19" s="171"/>
      <c r="N19" s="161"/>
      <c r="O19" s="171"/>
      <c r="P19" s="161"/>
      <c r="Q19" s="171"/>
    </row>
    <row r="20" spans="1:17" ht="19.5" customHeight="1">
      <c r="A20" s="186">
        <f t="shared" si="0"/>
        <v>12</v>
      </c>
      <c r="B20" s="187" t="s">
        <v>241</v>
      </c>
      <c r="C20" s="188" t="s">
        <v>228</v>
      </c>
      <c r="D20" s="158"/>
      <c r="E20" s="159"/>
      <c r="F20" s="160"/>
      <c r="G20" s="159"/>
      <c r="H20" s="161"/>
      <c r="I20" s="159">
        <v>0</v>
      </c>
      <c r="J20" s="159"/>
      <c r="K20" s="159"/>
      <c r="L20" s="161"/>
      <c r="M20" s="171"/>
      <c r="N20" s="161"/>
      <c r="O20" s="171"/>
      <c r="P20" s="161"/>
      <c r="Q20" s="171"/>
    </row>
    <row r="21" spans="1:17" ht="19.5" customHeight="1">
      <c r="A21" s="186">
        <f t="shared" si="0"/>
        <v>13</v>
      </c>
      <c r="B21" s="187" t="s">
        <v>242</v>
      </c>
      <c r="C21" s="188" t="s">
        <v>228</v>
      </c>
      <c r="D21" s="158"/>
      <c r="E21" s="159"/>
      <c r="F21" s="160"/>
      <c r="G21" s="159"/>
      <c r="H21" s="161"/>
      <c r="I21" s="159">
        <v>0</v>
      </c>
      <c r="J21" s="159"/>
      <c r="K21" s="159"/>
      <c r="L21" s="161"/>
      <c r="M21" s="171"/>
      <c r="N21" s="161"/>
      <c r="O21" s="171"/>
      <c r="P21" s="161"/>
      <c r="Q21" s="171"/>
    </row>
    <row r="22" spans="1:17" ht="19.5" customHeight="1">
      <c r="A22" s="186">
        <f t="shared" si="0"/>
        <v>14</v>
      </c>
      <c r="B22" s="187" t="s">
        <v>243</v>
      </c>
      <c r="C22" s="188" t="s">
        <v>187</v>
      </c>
      <c r="D22" s="158"/>
      <c r="E22" s="159">
        <v>10505</v>
      </c>
      <c r="F22" s="160"/>
      <c r="G22" s="159">
        <v>10410</v>
      </c>
      <c r="H22" s="161"/>
      <c r="I22" s="159">
        <v>20915</v>
      </c>
      <c r="J22" s="159"/>
      <c r="K22" s="159">
        <v>18476</v>
      </c>
      <c r="L22" s="161"/>
      <c r="M22" s="171"/>
      <c r="N22" s="161"/>
      <c r="O22" s="171"/>
      <c r="P22" s="161"/>
      <c r="Q22" s="171"/>
    </row>
    <row r="23" spans="1:17" ht="19.5" customHeight="1">
      <c r="A23" s="186">
        <f t="shared" si="0"/>
        <v>15</v>
      </c>
      <c r="B23" s="187" t="s">
        <v>244</v>
      </c>
      <c r="C23" s="188" t="s">
        <v>227</v>
      </c>
      <c r="D23" s="158"/>
      <c r="E23" s="159"/>
      <c r="F23" s="160"/>
      <c r="G23" s="159"/>
      <c r="H23" s="161"/>
      <c r="I23" s="159">
        <v>0</v>
      </c>
      <c r="J23" s="159"/>
      <c r="K23" s="159"/>
      <c r="L23" s="161"/>
      <c r="M23" s="171"/>
      <c r="N23" s="161"/>
      <c r="O23" s="171"/>
      <c r="P23" s="161"/>
      <c r="Q23" s="171"/>
    </row>
    <row r="24" spans="1:17" ht="19.5" customHeight="1">
      <c r="A24" s="186">
        <f t="shared" si="0"/>
        <v>16</v>
      </c>
      <c r="B24" s="187" t="s">
        <v>245</v>
      </c>
      <c r="C24" s="188" t="s">
        <v>228</v>
      </c>
      <c r="D24" s="158"/>
      <c r="E24" s="159"/>
      <c r="F24" s="160"/>
      <c r="G24" s="159"/>
      <c r="H24" s="161"/>
      <c r="I24" s="159">
        <v>0</v>
      </c>
      <c r="J24" s="159"/>
      <c r="K24" s="159"/>
      <c r="L24" s="161"/>
      <c r="M24" s="171"/>
      <c r="N24" s="161"/>
      <c r="O24" s="171"/>
      <c r="P24" s="161"/>
      <c r="Q24" s="171"/>
    </row>
    <row r="25" spans="1:17" ht="19.5" customHeight="1">
      <c r="A25" s="186">
        <f t="shared" si="0"/>
        <v>17</v>
      </c>
      <c r="B25" s="187" t="s">
        <v>246</v>
      </c>
      <c r="C25" s="188" t="s">
        <v>187</v>
      </c>
      <c r="D25" s="158"/>
      <c r="E25" s="159">
        <v>7490</v>
      </c>
      <c r="F25" s="160"/>
      <c r="G25" s="159">
        <v>7430</v>
      </c>
      <c r="H25" s="161"/>
      <c r="I25" s="159">
        <v>14920</v>
      </c>
      <c r="J25" s="159"/>
      <c r="K25" s="159">
        <v>12962</v>
      </c>
      <c r="L25" s="161"/>
      <c r="M25" s="171"/>
      <c r="N25" s="161"/>
      <c r="O25" s="171"/>
      <c r="P25" s="161"/>
      <c r="Q25" s="171"/>
    </row>
    <row r="26" spans="1:17" ht="19.5" customHeight="1">
      <c r="A26" s="186">
        <f t="shared" si="0"/>
        <v>18</v>
      </c>
      <c r="B26" s="187" t="s">
        <v>247</v>
      </c>
      <c r="C26" s="188" t="s">
        <v>187</v>
      </c>
      <c r="D26" s="158"/>
      <c r="E26" s="159">
        <v>20170</v>
      </c>
      <c r="F26" s="160"/>
      <c r="G26" s="159">
        <v>19666</v>
      </c>
      <c r="H26" s="161"/>
      <c r="I26" s="159">
        <v>39836</v>
      </c>
      <c r="J26" s="159"/>
      <c r="K26" s="159">
        <v>35222</v>
      </c>
      <c r="L26" s="161"/>
      <c r="M26" s="171"/>
      <c r="N26" s="161"/>
      <c r="O26" s="171"/>
      <c r="P26" s="161"/>
      <c r="Q26" s="171"/>
    </row>
    <row r="27" spans="1:17" ht="19.5" customHeight="1">
      <c r="A27" s="186">
        <f t="shared" si="0"/>
        <v>19</v>
      </c>
      <c r="B27" s="187" t="s">
        <v>248</v>
      </c>
      <c r="C27" s="188" t="s">
        <v>228</v>
      </c>
      <c r="D27" s="158">
        <v>1278</v>
      </c>
      <c r="E27" s="159">
        <v>2838</v>
      </c>
      <c r="F27" s="160">
        <v>918</v>
      </c>
      <c r="G27" s="159">
        <v>2039</v>
      </c>
      <c r="H27" s="161">
        <v>2196</v>
      </c>
      <c r="I27" s="159">
        <v>4877</v>
      </c>
      <c r="J27" s="159">
        <v>3563</v>
      </c>
      <c r="K27" s="159">
        <v>9161</v>
      </c>
      <c r="L27" s="161"/>
      <c r="M27" s="171"/>
      <c r="N27" s="161"/>
      <c r="O27" s="171"/>
      <c r="P27" s="161"/>
      <c r="Q27" s="171"/>
    </row>
    <row r="28" spans="1:17" ht="19.5" customHeight="1">
      <c r="A28" s="186">
        <f t="shared" si="0"/>
        <v>20</v>
      </c>
      <c r="B28" s="187" t="s">
        <v>249</v>
      </c>
      <c r="C28" s="188" t="s">
        <v>187</v>
      </c>
      <c r="D28" s="158"/>
      <c r="E28" s="159"/>
      <c r="F28" s="160"/>
      <c r="G28" s="159"/>
      <c r="H28" s="161"/>
      <c r="I28" s="159">
        <v>0</v>
      </c>
      <c r="J28" s="159"/>
      <c r="K28" s="159"/>
      <c r="L28" s="161"/>
      <c r="M28" s="171"/>
      <c r="N28" s="161"/>
      <c r="O28" s="171"/>
      <c r="P28" s="161"/>
      <c r="Q28" s="171"/>
    </row>
    <row r="29" spans="1:17" ht="19.5" customHeight="1">
      <c r="A29" s="186">
        <f t="shared" si="0"/>
        <v>21</v>
      </c>
      <c r="B29" s="187" t="s">
        <v>250</v>
      </c>
      <c r="C29" s="188" t="s">
        <v>227</v>
      </c>
      <c r="D29" s="158"/>
      <c r="E29" s="159">
        <v>14917</v>
      </c>
      <c r="F29" s="160"/>
      <c r="G29" s="159">
        <v>15305</v>
      </c>
      <c r="H29" s="161"/>
      <c r="I29" s="159">
        <v>30222</v>
      </c>
      <c r="J29" s="159"/>
      <c r="K29" s="159">
        <v>26557</v>
      </c>
      <c r="L29" s="161"/>
      <c r="M29" s="171"/>
      <c r="N29" s="161"/>
      <c r="O29" s="171"/>
      <c r="P29" s="161"/>
      <c r="Q29" s="171"/>
    </row>
    <row r="30" spans="1:17" ht="19.5" customHeight="1">
      <c r="A30" s="186">
        <f t="shared" si="0"/>
        <v>22</v>
      </c>
      <c r="B30" s="187" t="s">
        <v>251</v>
      </c>
      <c r="C30" s="188" t="s">
        <v>227</v>
      </c>
      <c r="D30" s="158"/>
      <c r="E30" s="159"/>
      <c r="F30" s="160"/>
      <c r="G30" s="159"/>
      <c r="H30" s="161"/>
      <c r="I30" s="159">
        <v>0</v>
      </c>
      <c r="J30" s="159"/>
      <c r="K30" s="159"/>
      <c r="L30" s="161"/>
      <c r="M30" s="171"/>
      <c r="N30" s="161"/>
      <c r="O30" s="171"/>
      <c r="P30" s="161"/>
      <c r="Q30" s="171"/>
    </row>
    <row r="31" spans="1:17" ht="19.5" customHeight="1">
      <c r="A31" s="186">
        <f t="shared" si="0"/>
        <v>23</v>
      </c>
      <c r="B31" s="187" t="s">
        <v>252</v>
      </c>
      <c r="C31" s="188" t="s">
        <v>227</v>
      </c>
      <c r="D31" s="158"/>
      <c r="E31" s="159"/>
      <c r="F31" s="160"/>
      <c r="G31" s="159"/>
      <c r="H31" s="161"/>
      <c r="I31" s="159">
        <v>0</v>
      </c>
      <c r="J31" s="159"/>
      <c r="K31" s="159"/>
      <c r="L31" s="161"/>
      <c r="M31" s="171"/>
      <c r="N31" s="161"/>
      <c r="O31" s="171"/>
      <c r="P31" s="161"/>
      <c r="Q31" s="171"/>
    </row>
    <row r="32" spans="1:17" ht="19.5" customHeight="1">
      <c r="A32" s="186">
        <f t="shared" si="0"/>
        <v>24</v>
      </c>
      <c r="B32" s="187" t="s">
        <v>253</v>
      </c>
      <c r="C32" s="188" t="s">
        <v>227</v>
      </c>
      <c r="D32" s="158"/>
      <c r="E32" s="159">
        <v>81239</v>
      </c>
      <c r="F32" s="160"/>
      <c r="G32" s="159">
        <v>79208</v>
      </c>
      <c r="H32" s="161"/>
      <c r="I32" s="159">
        <v>160447</v>
      </c>
      <c r="J32" s="159"/>
      <c r="K32" s="159">
        <v>141638</v>
      </c>
      <c r="L32" s="161"/>
      <c r="M32" s="171"/>
      <c r="N32" s="161"/>
      <c r="O32" s="171"/>
      <c r="P32" s="161"/>
      <c r="Q32" s="171"/>
    </row>
    <row r="33" spans="1:17" ht="19.5" customHeight="1">
      <c r="A33" s="186">
        <f t="shared" si="0"/>
        <v>25</v>
      </c>
      <c r="B33" s="187" t="s">
        <v>254</v>
      </c>
      <c r="C33" s="188" t="s">
        <v>227</v>
      </c>
      <c r="D33" s="158"/>
      <c r="E33" s="159"/>
      <c r="F33" s="160"/>
      <c r="G33" s="159"/>
      <c r="H33" s="161"/>
      <c r="I33" s="159">
        <v>0</v>
      </c>
      <c r="J33" s="159"/>
      <c r="K33" s="159"/>
      <c r="L33" s="161"/>
      <c r="M33" s="171"/>
      <c r="N33" s="161"/>
      <c r="O33" s="171"/>
      <c r="P33" s="161"/>
      <c r="Q33" s="171"/>
    </row>
    <row r="34" spans="1:17" ht="19.5" customHeight="1">
      <c r="A34" s="186">
        <f t="shared" si="0"/>
        <v>26</v>
      </c>
      <c r="B34" s="187" t="s">
        <v>255</v>
      </c>
      <c r="C34" s="188" t="s">
        <v>227</v>
      </c>
      <c r="D34" s="158"/>
      <c r="E34" s="159">
        <v>77060</v>
      </c>
      <c r="F34" s="160"/>
      <c r="G34" s="159">
        <v>74941</v>
      </c>
      <c r="H34" s="161"/>
      <c r="I34" s="159">
        <v>152001</v>
      </c>
      <c r="J34" s="159"/>
      <c r="K34" s="159">
        <v>137303</v>
      </c>
      <c r="L34" s="161"/>
      <c r="M34" s="171"/>
      <c r="N34" s="161"/>
      <c r="O34" s="171"/>
      <c r="P34" s="161"/>
      <c r="Q34" s="171"/>
    </row>
    <row r="35" spans="1:17" ht="19.5" customHeight="1">
      <c r="A35" s="198">
        <f t="shared" si="0"/>
        <v>27</v>
      </c>
      <c r="B35" s="199" t="s">
        <v>256</v>
      </c>
      <c r="C35" s="200" t="s">
        <v>227</v>
      </c>
      <c r="D35" s="158"/>
      <c r="E35" s="159"/>
      <c r="F35" s="160"/>
      <c r="G35" s="159"/>
      <c r="H35" s="161"/>
      <c r="I35" s="159">
        <v>0</v>
      </c>
      <c r="J35" s="159"/>
      <c r="K35" s="159"/>
      <c r="L35" s="161"/>
      <c r="M35" s="171"/>
      <c r="N35" s="161"/>
      <c r="O35" s="171"/>
      <c r="P35" s="161"/>
      <c r="Q35" s="171"/>
    </row>
    <row r="36" spans="1:17" ht="19.5" customHeight="1">
      <c r="A36" s="198">
        <f t="shared" si="0"/>
        <v>28</v>
      </c>
      <c r="B36" s="199" t="s">
        <v>257</v>
      </c>
      <c r="C36" s="200" t="s">
        <v>227</v>
      </c>
      <c r="D36" s="158"/>
      <c r="E36" s="159"/>
      <c r="F36" s="160"/>
      <c r="G36" s="159"/>
      <c r="H36" s="161"/>
      <c r="I36" s="159">
        <v>0</v>
      </c>
      <c r="J36" s="159"/>
      <c r="K36" s="159"/>
      <c r="L36" s="161"/>
      <c r="M36" s="171"/>
      <c r="N36" s="161"/>
      <c r="O36" s="171"/>
      <c r="P36" s="161"/>
      <c r="Q36" s="171"/>
    </row>
    <row r="37" spans="1:17" ht="19.5" customHeight="1">
      <c r="A37" s="198">
        <f t="shared" si="0"/>
        <v>29</v>
      </c>
      <c r="B37" s="199" t="s">
        <v>258</v>
      </c>
      <c r="C37" s="200" t="s">
        <v>227</v>
      </c>
      <c r="D37" s="158"/>
      <c r="E37" s="159"/>
      <c r="F37" s="160"/>
      <c r="G37" s="159"/>
      <c r="H37" s="161"/>
      <c r="I37" s="159">
        <v>0</v>
      </c>
      <c r="J37" s="159"/>
      <c r="K37" s="159"/>
      <c r="L37" s="161"/>
      <c r="M37" s="171"/>
      <c r="N37" s="161"/>
      <c r="O37" s="171"/>
      <c r="P37" s="161"/>
      <c r="Q37" s="171"/>
    </row>
    <row r="38" spans="1:17" ht="19.5" customHeight="1">
      <c r="A38" s="186">
        <f t="shared" si="0"/>
        <v>30</v>
      </c>
      <c r="B38" s="187" t="s">
        <v>259</v>
      </c>
      <c r="C38" s="188" t="s">
        <v>227</v>
      </c>
      <c r="D38" s="158"/>
      <c r="E38" s="159">
        <v>12511</v>
      </c>
      <c r="F38" s="160"/>
      <c r="G38" s="159">
        <v>12411</v>
      </c>
      <c r="H38" s="161"/>
      <c r="I38" s="159">
        <v>24922</v>
      </c>
      <c r="J38" s="159"/>
      <c r="K38" s="159">
        <v>21842</v>
      </c>
      <c r="L38" s="161"/>
      <c r="M38" s="171"/>
      <c r="N38" s="161"/>
      <c r="O38" s="171"/>
      <c r="P38" s="161"/>
      <c r="Q38" s="171"/>
    </row>
    <row r="39" spans="1:17" ht="19.5" customHeight="1">
      <c r="A39" s="186">
        <f t="shared" si="0"/>
        <v>31</v>
      </c>
      <c r="B39" s="187" t="s">
        <v>260</v>
      </c>
      <c r="C39" s="188" t="s">
        <v>227</v>
      </c>
      <c r="D39" s="158"/>
      <c r="E39" s="159">
        <v>9253</v>
      </c>
      <c r="F39" s="160"/>
      <c r="G39" s="159">
        <v>9114</v>
      </c>
      <c r="H39" s="161"/>
      <c r="I39" s="159">
        <v>18367</v>
      </c>
      <c r="J39" s="159"/>
      <c r="K39" s="159">
        <v>14525</v>
      </c>
      <c r="L39" s="161"/>
      <c r="M39" s="171"/>
      <c r="N39" s="161"/>
      <c r="O39" s="171"/>
      <c r="P39" s="161"/>
      <c r="Q39" s="171"/>
    </row>
    <row r="40" spans="1:17" ht="16.5">
      <c r="A40" s="186">
        <f t="shared" si="0"/>
        <v>32</v>
      </c>
      <c r="B40" s="189" t="s">
        <v>272</v>
      </c>
      <c r="C40" s="188" t="s">
        <v>227</v>
      </c>
      <c r="D40" s="158"/>
      <c r="E40" s="159"/>
      <c r="F40" s="160"/>
      <c r="G40" s="159"/>
      <c r="H40" s="161"/>
      <c r="I40" s="159">
        <v>0</v>
      </c>
      <c r="J40" s="159"/>
      <c r="K40" s="159"/>
      <c r="L40" s="161"/>
      <c r="M40" s="171"/>
      <c r="N40" s="161"/>
      <c r="O40" s="171"/>
      <c r="P40" s="161"/>
      <c r="Q40" s="171"/>
    </row>
    <row r="41" spans="1:17" ht="16.5">
      <c r="A41" s="186">
        <f t="shared" si="0"/>
        <v>33</v>
      </c>
      <c r="B41" s="187" t="s">
        <v>271</v>
      </c>
      <c r="C41" s="188" t="s">
        <v>227</v>
      </c>
      <c r="D41" s="158"/>
      <c r="E41" s="159"/>
      <c r="F41" s="160"/>
      <c r="G41" s="159"/>
      <c r="H41" s="161"/>
      <c r="I41" s="159">
        <v>0</v>
      </c>
      <c r="J41" s="159"/>
      <c r="K41" s="159"/>
      <c r="L41" s="161"/>
      <c r="M41" s="171"/>
      <c r="N41" s="161"/>
      <c r="O41" s="171"/>
      <c r="P41" s="161"/>
      <c r="Q41" s="171"/>
    </row>
    <row r="42" spans="1:17" ht="19.5" customHeight="1">
      <c r="A42" s="186">
        <f t="shared" si="0"/>
        <v>34</v>
      </c>
      <c r="B42" s="187" t="s">
        <v>261</v>
      </c>
      <c r="C42" s="188" t="s">
        <v>187</v>
      </c>
      <c r="D42" s="158"/>
      <c r="E42" s="159">
        <v>12512</v>
      </c>
      <c r="F42" s="160"/>
      <c r="G42" s="159">
        <v>12850</v>
      </c>
      <c r="H42" s="161"/>
      <c r="I42" s="159">
        <v>25362</v>
      </c>
      <c r="J42" s="159"/>
      <c r="K42" s="159">
        <v>22524</v>
      </c>
      <c r="L42" s="161"/>
      <c r="M42" s="171"/>
      <c r="N42" s="161"/>
      <c r="O42" s="171"/>
      <c r="P42" s="161"/>
      <c r="Q42" s="171"/>
    </row>
    <row r="43" spans="1:17" ht="19.5" customHeight="1">
      <c r="A43" s="186">
        <f t="shared" si="0"/>
        <v>35</v>
      </c>
      <c r="B43" s="187" t="s">
        <v>262</v>
      </c>
      <c r="C43" s="188" t="s">
        <v>187</v>
      </c>
      <c r="D43" s="158"/>
      <c r="E43" s="159">
        <v>41364</v>
      </c>
      <c r="F43" s="160"/>
      <c r="G43" s="159">
        <v>41198</v>
      </c>
      <c r="H43" s="161"/>
      <c r="I43" s="159">
        <v>82562</v>
      </c>
      <c r="J43" s="159"/>
      <c r="K43" s="159">
        <v>72999</v>
      </c>
      <c r="L43" s="161"/>
      <c r="M43" s="171"/>
      <c r="N43" s="161"/>
      <c r="O43" s="171"/>
      <c r="P43" s="161"/>
      <c r="Q43" s="171"/>
    </row>
    <row r="44" spans="1:17" ht="16.5">
      <c r="A44" s="186">
        <f t="shared" si="0"/>
        <v>36</v>
      </c>
      <c r="B44" s="189" t="s">
        <v>263</v>
      </c>
      <c r="C44" s="188" t="s">
        <v>228</v>
      </c>
      <c r="D44" s="158"/>
      <c r="E44" s="159"/>
      <c r="F44" s="160"/>
      <c r="G44" s="159"/>
      <c r="H44" s="161"/>
      <c r="I44" s="159">
        <v>0</v>
      </c>
      <c r="J44" s="159"/>
      <c r="K44" s="159"/>
      <c r="L44" s="161"/>
      <c r="M44" s="171"/>
      <c r="N44" s="161"/>
      <c r="O44" s="171"/>
      <c r="P44" s="161"/>
      <c r="Q44" s="171"/>
    </row>
    <row r="45" spans="1:17" ht="16.5">
      <c r="A45" s="186">
        <f t="shared" si="0"/>
        <v>37</v>
      </c>
      <c r="B45" s="189" t="s">
        <v>270</v>
      </c>
      <c r="C45" s="188" t="s">
        <v>187</v>
      </c>
      <c r="D45" s="158"/>
      <c r="E45" s="159">
        <v>13583</v>
      </c>
      <c r="F45" s="160"/>
      <c r="G45" s="159">
        <v>13718</v>
      </c>
      <c r="H45" s="161"/>
      <c r="I45" s="159">
        <v>27301</v>
      </c>
      <c r="J45" s="159"/>
      <c r="K45" s="159">
        <v>23980</v>
      </c>
      <c r="L45" s="161"/>
      <c r="M45" s="171"/>
      <c r="N45" s="161"/>
      <c r="O45" s="171"/>
      <c r="P45" s="161"/>
      <c r="Q45" s="171"/>
    </row>
    <row r="46" spans="1:17" ht="19.5" customHeight="1">
      <c r="A46" s="186">
        <f t="shared" si="0"/>
        <v>38</v>
      </c>
      <c r="B46" s="187" t="s">
        <v>264</v>
      </c>
      <c r="C46" s="188" t="s">
        <v>187</v>
      </c>
      <c r="D46" s="158"/>
      <c r="E46" s="159"/>
      <c r="F46" s="160"/>
      <c r="G46" s="159"/>
      <c r="H46" s="161"/>
      <c r="I46" s="159">
        <v>0</v>
      </c>
      <c r="J46" s="159"/>
      <c r="K46" s="159"/>
      <c r="L46" s="161"/>
      <c r="M46" s="171"/>
      <c r="N46" s="161"/>
      <c r="O46" s="171"/>
      <c r="P46" s="161"/>
      <c r="Q46" s="171"/>
    </row>
    <row r="47" spans="1:17" ht="19.5" customHeight="1">
      <c r="A47" s="186">
        <f t="shared" si="0"/>
        <v>39</v>
      </c>
      <c r="B47" s="187" t="s">
        <v>265</v>
      </c>
      <c r="C47" s="188" t="s">
        <v>187</v>
      </c>
      <c r="D47" s="158"/>
      <c r="E47" s="159"/>
      <c r="F47" s="160"/>
      <c r="G47" s="159"/>
      <c r="H47" s="161"/>
      <c r="I47" s="159">
        <v>0</v>
      </c>
      <c r="J47" s="159"/>
      <c r="K47" s="159"/>
      <c r="L47" s="161"/>
      <c r="M47" s="171"/>
      <c r="N47" s="161"/>
      <c r="O47" s="171"/>
      <c r="P47" s="161"/>
      <c r="Q47" s="171"/>
    </row>
    <row r="48" spans="1:17" ht="19.5" customHeight="1">
      <c r="A48" s="186">
        <f t="shared" si="0"/>
        <v>40</v>
      </c>
      <c r="B48" s="187" t="s">
        <v>266</v>
      </c>
      <c r="C48" s="188" t="s">
        <v>187</v>
      </c>
      <c r="D48" s="158"/>
      <c r="E48" s="159">
        <v>45575</v>
      </c>
      <c r="F48" s="160"/>
      <c r="G48" s="159">
        <v>44709</v>
      </c>
      <c r="H48" s="161"/>
      <c r="I48" s="159">
        <v>90284</v>
      </c>
      <c r="J48" s="159"/>
      <c r="K48" s="159">
        <v>79127</v>
      </c>
      <c r="L48" s="161"/>
      <c r="M48" s="171"/>
      <c r="N48" s="161"/>
      <c r="O48" s="171"/>
      <c r="P48" s="161"/>
      <c r="Q48" s="171"/>
    </row>
    <row r="49" spans="1:17" ht="19.5" customHeight="1">
      <c r="A49" s="186">
        <f t="shared" si="0"/>
        <v>41</v>
      </c>
      <c r="B49" s="187" t="s">
        <v>267</v>
      </c>
      <c r="C49" s="188" t="s">
        <v>187</v>
      </c>
      <c r="D49" s="158"/>
      <c r="E49" s="159">
        <v>6227</v>
      </c>
      <c r="F49" s="160"/>
      <c r="G49" s="159">
        <v>6401</v>
      </c>
      <c r="H49" s="161"/>
      <c r="I49" s="159">
        <v>12628</v>
      </c>
      <c r="J49" s="159"/>
      <c r="K49" s="159">
        <v>10952</v>
      </c>
      <c r="L49" s="161"/>
      <c r="M49" s="171"/>
      <c r="N49" s="161"/>
      <c r="O49" s="171"/>
      <c r="P49" s="161"/>
      <c r="Q49" s="171"/>
    </row>
    <row r="50" spans="1:17" ht="19.5" customHeight="1">
      <c r="A50" s="186">
        <f t="shared" si="0"/>
        <v>42</v>
      </c>
      <c r="B50" s="190" t="s">
        <v>268</v>
      </c>
      <c r="C50" s="191" t="s">
        <v>187</v>
      </c>
      <c r="D50" s="162"/>
      <c r="E50" s="161">
        <v>31086</v>
      </c>
      <c r="F50" s="163"/>
      <c r="G50" s="161">
        <v>30526</v>
      </c>
      <c r="H50" s="162"/>
      <c r="I50" s="161">
        <v>61612</v>
      </c>
      <c r="J50" s="161"/>
      <c r="K50" s="161">
        <v>55169</v>
      </c>
      <c r="L50" s="161"/>
      <c r="M50" s="172"/>
      <c r="N50" s="172"/>
      <c r="O50" s="172"/>
      <c r="P50" s="172"/>
      <c r="Q50" s="172"/>
    </row>
    <row r="51" spans="1:17" ht="19.5" customHeight="1">
      <c r="A51" s="186">
        <f t="shared" si="0"/>
        <v>43</v>
      </c>
      <c r="B51" s="192" t="s">
        <v>269</v>
      </c>
      <c r="C51" s="191" t="s">
        <v>187</v>
      </c>
      <c r="D51" s="162"/>
      <c r="E51" s="161">
        <v>420437</v>
      </c>
      <c r="F51" s="163"/>
      <c r="G51" s="161">
        <v>411035</v>
      </c>
      <c r="H51" s="162"/>
      <c r="I51" s="161">
        <v>831472</v>
      </c>
      <c r="J51" s="161"/>
      <c r="K51" s="161">
        <v>727694</v>
      </c>
      <c r="L51" s="161"/>
      <c r="M51" s="161"/>
      <c r="N51" s="172"/>
      <c r="O51" s="161"/>
      <c r="P51" s="172"/>
      <c r="Q51" s="161"/>
    </row>
    <row r="52" spans="1:17" ht="19.5" customHeight="1">
      <c r="A52" s="164" t="s">
        <v>40</v>
      </c>
      <c r="B52" s="185" t="s">
        <v>229</v>
      </c>
      <c r="C52" s="191"/>
      <c r="D52" s="163"/>
      <c r="E52" s="165"/>
      <c r="F52" s="165"/>
      <c r="G52" s="165"/>
      <c r="H52" s="165"/>
      <c r="I52" s="165"/>
      <c r="J52" s="165"/>
      <c r="K52" s="165"/>
      <c r="L52" s="173"/>
      <c r="M52" s="174"/>
      <c r="N52" s="175"/>
      <c r="O52" s="174"/>
      <c r="P52" s="175"/>
      <c r="Q52" s="174"/>
    </row>
    <row r="53" spans="1:17" ht="16.5">
      <c r="A53" s="186">
        <v>1</v>
      </c>
      <c r="B53" s="193" t="s">
        <v>230</v>
      </c>
      <c r="C53" s="191" t="s">
        <v>227</v>
      </c>
      <c r="D53" s="163"/>
      <c r="E53" s="176"/>
      <c r="F53" s="163"/>
      <c r="G53" s="161"/>
      <c r="H53" s="163"/>
      <c r="I53" s="176"/>
      <c r="J53" s="176"/>
      <c r="K53" s="176"/>
      <c r="L53" s="173"/>
      <c r="M53" s="172"/>
      <c r="N53" s="177"/>
      <c r="O53" s="172" t="e">
        <f>G53/I53*100</f>
        <v>#DIV/0!</v>
      </c>
      <c r="P53" s="177"/>
      <c r="Q53" s="172" t="e">
        <f>I53/K53*100</f>
        <v>#DIV/0!</v>
      </c>
    </row>
    <row r="54" spans="1:17" ht="16.5">
      <c r="A54" s="186">
        <f>A53+1</f>
        <v>2</v>
      </c>
      <c r="B54" s="193" t="s">
        <v>273</v>
      </c>
      <c r="C54" s="191" t="s">
        <v>227</v>
      </c>
      <c r="D54" s="163"/>
      <c r="E54" s="178"/>
      <c r="F54" s="163"/>
      <c r="G54" s="161"/>
      <c r="H54" s="163"/>
      <c r="I54" s="178"/>
      <c r="J54" s="178"/>
      <c r="K54" s="178"/>
      <c r="L54" s="173"/>
      <c r="M54" s="172"/>
      <c r="N54" s="177"/>
      <c r="O54" s="172" t="e">
        <f>G54/I54*100</f>
        <v>#DIV/0!</v>
      </c>
      <c r="P54" s="177"/>
      <c r="Q54" s="172" t="e">
        <f>I54/K54*100</f>
        <v>#DIV/0!</v>
      </c>
    </row>
    <row r="55" spans="1:17" ht="16.5">
      <c r="A55" s="186">
        <f aca="true" t="shared" si="1" ref="A55:A104">A54+1</f>
        <v>3</v>
      </c>
      <c r="B55" s="193" t="s">
        <v>274</v>
      </c>
      <c r="C55" s="191" t="s">
        <v>227</v>
      </c>
      <c r="D55" s="163"/>
      <c r="E55" s="178"/>
      <c r="F55" s="163"/>
      <c r="G55" s="161"/>
      <c r="H55" s="163"/>
      <c r="I55" s="178"/>
      <c r="J55" s="178"/>
      <c r="K55" s="178"/>
      <c r="L55" s="173"/>
      <c r="M55" s="172"/>
      <c r="N55" s="177"/>
      <c r="O55" s="172"/>
      <c r="P55" s="177"/>
      <c r="Q55" s="172"/>
    </row>
    <row r="56" spans="1:17" ht="16.5">
      <c r="A56" s="186">
        <f t="shared" si="1"/>
        <v>4</v>
      </c>
      <c r="B56" s="193" t="s">
        <v>232</v>
      </c>
      <c r="C56" s="191" t="s">
        <v>228</v>
      </c>
      <c r="D56" s="163"/>
      <c r="E56" s="178"/>
      <c r="F56" s="163"/>
      <c r="G56" s="161"/>
      <c r="H56" s="163"/>
      <c r="I56" s="178"/>
      <c r="J56" s="178"/>
      <c r="K56" s="178"/>
      <c r="L56" s="173"/>
      <c r="M56" s="172"/>
      <c r="N56" s="177"/>
      <c r="O56" s="172"/>
      <c r="P56" s="177"/>
      <c r="Q56" s="172"/>
    </row>
    <row r="57" spans="1:17" ht="16.5">
      <c r="A57" s="186">
        <f t="shared" si="1"/>
        <v>5</v>
      </c>
      <c r="B57" s="193" t="s">
        <v>275</v>
      </c>
      <c r="C57" s="191" t="s">
        <v>227</v>
      </c>
      <c r="D57" s="163"/>
      <c r="E57" s="178"/>
      <c r="F57" s="163"/>
      <c r="G57" s="161"/>
      <c r="H57" s="163"/>
      <c r="I57" s="178"/>
      <c r="J57" s="178"/>
      <c r="K57" s="178"/>
      <c r="L57" s="173"/>
      <c r="M57" s="172"/>
      <c r="N57" s="177"/>
      <c r="O57" s="172"/>
      <c r="P57" s="177"/>
      <c r="Q57" s="172"/>
    </row>
    <row r="58" spans="1:17" ht="16.5">
      <c r="A58" s="186">
        <f t="shared" si="1"/>
        <v>6</v>
      </c>
      <c r="B58" s="193" t="s">
        <v>276</v>
      </c>
      <c r="C58" s="191" t="s">
        <v>227</v>
      </c>
      <c r="D58" s="163"/>
      <c r="E58" s="178"/>
      <c r="F58" s="163"/>
      <c r="G58" s="161"/>
      <c r="H58" s="163"/>
      <c r="I58" s="178"/>
      <c r="J58" s="178"/>
      <c r="K58" s="178"/>
      <c r="L58" s="173"/>
      <c r="M58" s="172"/>
      <c r="N58" s="177"/>
      <c r="O58" s="172"/>
      <c r="P58" s="177"/>
      <c r="Q58" s="172"/>
    </row>
    <row r="59" spans="1:17" ht="16.5">
      <c r="A59" s="186">
        <f t="shared" si="1"/>
        <v>7</v>
      </c>
      <c r="B59" s="193" t="s">
        <v>277</v>
      </c>
      <c r="C59" s="191" t="s">
        <v>227</v>
      </c>
      <c r="D59" s="163">
        <v>93346</v>
      </c>
      <c r="E59" s="178">
        <v>25478</v>
      </c>
      <c r="F59" s="163">
        <v>86345</v>
      </c>
      <c r="G59" s="161">
        <v>23567</v>
      </c>
      <c r="H59" s="163">
        <v>179691</v>
      </c>
      <c r="I59" s="178">
        <v>49045</v>
      </c>
      <c r="J59" s="178">
        <v>190957</v>
      </c>
      <c r="K59" s="178">
        <v>52120</v>
      </c>
      <c r="L59" s="173">
        <v>92.49941125677054</v>
      </c>
      <c r="M59" s="172">
        <v>94.10015349194167</v>
      </c>
      <c r="N59" s="177"/>
      <c r="O59" s="172"/>
      <c r="P59" s="177"/>
      <c r="Q59" s="172"/>
    </row>
    <row r="60" spans="1:17" ht="16.5">
      <c r="A60" s="186">
        <f t="shared" si="1"/>
        <v>8</v>
      </c>
      <c r="B60" s="193" t="s">
        <v>278</v>
      </c>
      <c r="C60" s="191" t="s">
        <v>227</v>
      </c>
      <c r="D60" s="163"/>
      <c r="E60" s="178"/>
      <c r="F60" s="163"/>
      <c r="G60" s="161"/>
      <c r="H60" s="163">
        <v>0</v>
      </c>
      <c r="I60" s="178">
        <v>0</v>
      </c>
      <c r="J60" s="178"/>
      <c r="K60" s="178"/>
      <c r="L60" s="173"/>
      <c r="M60" s="172"/>
      <c r="N60" s="177"/>
      <c r="O60" s="172"/>
      <c r="P60" s="177"/>
      <c r="Q60" s="172"/>
    </row>
    <row r="61" spans="1:17" ht="16.5">
      <c r="A61" s="186">
        <f t="shared" si="1"/>
        <v>9</v>
      </c>
      <c r="B61" s="194" t="s">
        <v>279</v>
      </c>
      <c r="C61" s="191" t="s">
        <v>187</v>
      </c>
      <c r="D61" s="163"/>
      <c r="E61" s="178"/>
      <c r="F61" s="163"/>
      <c r="G61" s="161"/>
      <c r="H61" s="163">
        <v>0</v>
      </c>
      <c r="I61" s="178">
        <v>0</v>
      </c>
      <c r="J61" s="178"/>
      <c r="K61" s="178"/>
      <c r="L61" s="173"/>
      <c r="M61" s="172"/>
      <c r="N61" s="177"/>
      <c r="O61" s="172"/>
      <c r="P61" s="177"/>
      <c r="Q61" s="172"/>
    </row>
    <row r="62" spans="1:17" ht="16.5">
      <c r="A62" s="186">
        <f t="shared" si="1"/>
        <v>10</v>
      </c>
      <c r="B62" s="193" t="s">
        <v>280</v>
      </c>
      <c r="C62" s="191" t="s">
        <v>227</v>
      </c>
      <c r="D62" s="163"/>
      <c r="E62" s="178">
        <v>31527</v>
      </c>
      <c r="F62" s="163"/>
      <c r="G62" s="161">
        <v>31685</v>
      </c>
      <c r="H62" s="163">
        <v>0</v>
      </c>
      <c r="I62" s="178">
        <v>63212</v>
      </c>
      <c r="J62" s="178"/>
      <c r="K62" s="178">
        <v>90036</v>
      </c>
      <c r="L62" s="173">
        <v>100.50115773781204</v>
      </c>
      <c r="M62" s="172">
        <v>70.20747256652893</v>
      </c>
      <c r="N62" s="177"/>
      <c r="O62" s="172"/>
      <c r="P62" s="177"/>
      <c r="Q62" s="172"/>
    </row>
    <row r="63" spans="1:17" ht="16.5">
      <c r="A63" s="186">
        <f t="shared" si="1"/>
        <v>11</v>
      </c>
      <c r="B63" s="193" t="s">
        <v>281</v>
      </c>
      <c r="C63" s="191" t="s">
        <v>227</v>
      </c>
      <c r="D63" s="163"/>
      <c r="E63" s="178">
        <v>468</v>
      </c>
      <c r="F63" s="163"/>
      <c r="G63" s="161">
        <v>434</v>
      </c>
      <c r="H63" s="163">
        <v>0</v>
      </c>
      <c r="I63" s="178">
        <v>902</v>
      </c>
      <c r="J63" s="178"/>
      <c r="K63" s="178">
        <v>8077</v>
      </c>
      <c r="L63" s="173">
        <v>92.73504273504274</v>
      </c>
      <c r="M63" s="172">
        <v>11.16751269035533</v>
      </c>
      <c r="N63" s="177"/>
      <c r="O63" s="172"/>
      <c r="P63" s="177"/>
      <c r="Q63" s="172"/>
    </row>
    <row r="64" spans="1:17" ht="16.5">
      <c r="A64" s="186">
        <f t="shared" si="1"/>
        <v>12</v>
      </c>
      <c r="B64" s="193" t="s">
        <v>282</v>
      </c>
      <c r="C64" s="191" t="s">
        <v>228</v>
      </c>
      <c r="D64" s="163"/>
      <c r="E64" s="178"/>
      <c r="F64" s="163"/>
      <c r="G64" s="161"/>
      <c r="H64" s="163">
        <v>0</v>
      </c>
      <c r="I64" s="178">
        <v>0</v>
      </c>
      <c r="J64" s="178"/>
      <c r="K64" s="178"/>
      <c r="L64" s="173"/>
      <c r="M64" s="172"/>
      <c r="N64" s="177"/>
      <c r="O64" s="172"/>
      <c r="P64" s="177"/>
      <c r="Q64" s="172"/>
    </row>
    <row r="65" spans="1:17" ht="16.5">
      <c r="A65" s="186">
        <f t="shared" si="1"/>
        <v>13</v>
      </c>
      <c r="B65" s="193" t="s">
        <v>240</v>
      </c>
      <c r="C65" s="191" t="s">
        <v>227</v>
      </c>
      <c r="D65" s="163"/>
      <c r="E65" s="178"/>
      <c r="F65" s="163"/>
      <c r="G65" s="161"/>
      <c r="H65" s="163">
        <v>0</v>
      </c>
      <c r="I65" s="178">
        <v>0</v>
      </c>
      <c r="J65" s="178"/>
      <c r="K65" s="178"/>
      <c r="L65" s="173"/>
      <c r="M65" s="172"/>
      <c r="N65" s="177"/>
      <c r="O65" s="172"/>
      <c r="P65" s="177"/>
      <c r="Q65" s="172"/>
    </row>
    <row r="66" spans="1:17" ht="16.5">
      <c r="A66" s="186">
        <f t="shared" si="1"/>
        <v>14</v>
      </c>
      <c r="B66" s="193" t="s">
        <v>241</v>
      </c>
      <c r="C66" s="191" t="s">
        <v>227</v>
      </c>
      <c r="D66" s="163"/>
      <c r="E66" s="178"/>
      <c r="F66" s="163"/>
      <c r="G66" s="161"/>
      <c r="H66" s="163">
        <v>0</v>
      </c>
      <c r="I66" s="178">
        <v>0</v>
      </c>
      <c r="J66" s="178"/>
      <c r="K66" s="178"/>
      <c r="L66" s="173"/>
      <c r="M66" s="172"/>
      <c r="N66" s="177"/>
      <c r="O66" s="172"/>
      <c r="P66" s="177"/>
      <c r="Q66" s="172"/>
    </row>
    <row r="67" spans="1:17" ht="16.5">
      <c r="A67" s="186">
        <f t="shared" si="1"/>
        <v>15</v>
      </c>
      <c r="B67" s="193" t="s">
        <v>283</v>
      </c>
      <c r="C67" s="191" t="s">
        <v>187</v>
      </c>
      <c r="D67" s="163"/>
      <c r="E67" s="178">
        <v>13759</v>
      </c>
      <c r="F67" s="163"/>
      <c r="G67" s="161">
        <v>13910</v>
      </c>
      <c r="H67" s="163">
        <v>0</v>
      </c>
      <c r="I67" s="178">
        <v>27669</v>
      </c>
      <c r="J67" s="178"/>
      <c r="K67" s="178">
        <v>27361</v>
      </c>
      <c r="L67" s="173">
        <v>101.09746347845048</v>
      </c>
      <c r="M67" s="172">
        <v>101.12568985051715</v>
      </c>
      <c r="N67" s="177"/>
      <c r="O67" s="172"/>
      <c r="P67" s="177"/>
      <c r="Q67" s="172"/>
    </row>
    <row r="68" spans="1:17" ht="16.5">
      <c r="A68" s="186">
        <f t="shared" si="1"/>
        <v>16</v>
      </c>
      <c r="B68" s="193" t="s">
        <v>284</v>
      </c>
      <c r="C68" s="191" t="s">
        <v>187</v>
      </c>
      <c r="D68" s="163"/>
      <c r="E68" s="178"/>
      <c r="F68" s="163"/>
      <c r="G68" s="161"/>
      <c r="H68" s="163">
        <v>0</v>
      </c>
      <c r="I68" s="178">
        <v>0</v>
      </c>
      <c r="J68" s="178"/>
      <c r="K68" s="178"/>
      <c r="L68" s="173"/>
      <c r="M68" s="172"/>
      <c r="N68" s="177"/>
      <c r="O68" s="172"/>
      <c r="P68" s="177"/>
      <c r="Q68" s="172"/>
    </row>
    <row r="69" spans="1:17" ht="16.5">
      <c r="A69" s="186">
        <f t="shared" si="1"/>
        <v>17</v>
      </c>
      <c r="B69" s="193" t="s">
        <v>243</v>
      </c>
      <c r="C69" s="191" t="s">
        <v>227</v>
      </c>
      <c r="D69" s="163"/>
      <c r="E69" s="178">
        <v>57125</v>
      </c>
      <c r="F69" s="163"/>
      <c r="G69" s="161">
        <v>57354</v>
      </c>
      <c r="H69" s="163">
        <v>0</v>
      </c>
      <c r="I69" s="178">
        <v>114479</v>
      </c>
      <c r="J69" s="178"/>
      <c r="K69" s="178">
        <v>109050</v>
      </c>
      <c r="L69" s="173">
        <v>100.40087527352297</v>
      </c>
      <c r="M69" s="172">
        <v>104.9784502521779</v>
      </c>
      <c r="N69" s="177"/>
      <c r="O69" s="172"/>
      <c r="P69" s="177"/>
      <c r="Q69" s="172"/>
    </row>
    <row r="70" spans="1:17" ht="16.5">
      <c r="A70" s="186">
        <f t="shared" si="1"/>
        <v>18</v>
      </c>
      <c r="B70" s="193" t="s">
        <v>285</v>
      </c>
      <c r="C70" s="191" t="s">
        <v>227</v>
      </c>
      <c r="D70" s="163"/>
      <c r="E70" s="178">
        <v>29101</v>
      </c>
      <c r="F70" s="163"/>
      <c r="G70" s="161">
        <v>29276</v>
      </c>
      <c r="H70" s="163">
        <v>0</v>
      </c>
      <c r="I70" s="178">
        <v>58377</v>
      </c>
      <c r="J70" s="178"/>
      <c r="K70" s="178">
        <v>55010</v>
      </c>
      <c r="L70" s="173">
        <v>100.60135390536406</v>
      </c>
      <c r="M70" s="172">
        <v>106.1207053263043</v>
      </c>
      <c r="N70" s="177"/>
      <c r="O70" s="172"/>
      <c r="P70" s="177"/>
      <c r="Q70" s="172"/>
    </row>
    <row r="71" spans="1:17" ht="16.5">
      <c r="A71" s="186">
        <f t="shared" si="1"/>
        <v>19</v>
      </c>
      <c r="B71" s="193" t="s">
        <v>286</v>
      </c>
      <c r="C71" s="191" t="s">
        <v>227</v>
      </c>
      <c r="D71" s="163"/>
      <c r="E71" s="178"/>
      <c r="F71" s="163"/>
      <c r="G71" s="161"/>
      <c r="H71" s="163">
        <v>0</v>
      </c>
      <c r="I71" s="178">
        <v>0</v>
      </c>
      <c r="J71" s="178"/>
      <c r="K71" s="178"/>
      <c r="L71" s="173"/>
      <c r="M71" s="172"/>
      <c r="N71" s="177"/>
      <c r="O71" s="172"/>
      <c r="P71" s="177"/>
      <c r="Q71" s="172"/>
    </row>
    <row r="72" spans="1:17" ht="16.5">
      <c r="A72" s="186">
        <f t="shared" si="1"/>
        <v>20</v>
      </c>
      <c r="B72" s="193" t="s">
        <v>287</v>
      </c>
      <c r="C72" s="191" t="s">
        <v>227</v>
      </c>
      <c r="D72" s="163"/>
      <c r="E72" s="178">
        <v>2920</v>
      </c>
      <c r="F72" s="163"/>
      <c r="G72" s="161">
        <v>3011</v>
      </c>
      <c r="H72" s="163">
        <v>0</v>
      </c>
      <c r="I72" s="178">
        <v>5931</v>
      </c>
      <c r="J72" s="178"/>
      <c r="K72" s="178">
        <v>2715</v>
      </c>
      <c r="L72" s="173">
        <v>103.11643835616438</v>
      </c>
      <c r="M72" s="172">
        <v>218.45303867403314</v>
      </c>
      <c r="N72" s="177"/>
      <c r="O72" s="172"/>
      <c r="P72" s="177"/>
      <c r="Q72" s="172"/>
    </row>
    <row r="73" spans="1:17" ht="16.5">
      <c r="A73" s="186">
        <f t="shared" si="1"/>
        <v>21</v>
      </c>
      <c r="B73" s="193" t="s">
        <v>288</v>
      </c>
      <c r="C73" s="191" t="s">
        <v>228</v>
      </c>
      <c r="D73" s="163">
        <v>17632</v>
      </c>
      <c r="E73" s="178">
        <v>3878</v>
      </c>
      <c r="F73" s="163">
        <v>16362</v>
      </c>
      <c r="G73" s="161">
        <v>3599</v>
      </c>
      <c r="H73" s="163">
        <v>33994</v>
      </c>
      <c r="I73" s="178">
        <v>7477</v>
      </c>
      <c r="J73" s="178">
        <v>28556</v>
      </c>
      <c r="K73" s="178">
        <v>12817</v>
      </c>
      <c r="L73" s="173">
        <v>92.80556988138216</v>
      </c>
      <c r="M73" s="172">
        <v>58.33658422407739</v>
      </c>
      <c r="N73" s="177"/>
      <c r="O73" s="172"/>
      <c r="P73" s="177"/>
      <c r="Q73" s="172"/>
    </row>
    <row r="74" spans="1:17" ht="16.5">
      <c r="A74" s="186">
        <f t="shared" si="1"/>
        <v>22</v>
      </c>
      <c r="B74" s="193" t="s">
        <v>289</v>
      </c>
      <c r="C74" s="191" t="s">
        <v>187</v>
      </c>
      <c r="D74" s="163"/>
      <c r="E74" s="178">
        <v>18892</v>
      </c>
      <c r="F74" s="163"/>
      <c r="G74" s="161">
        <v>21764</v>
      </c>
      <c r="H74" s="163">
        <v>0</v>
      </c>
      <c r="I74" s="178">
        <v>40656</v>
      </c>
      <c r="J74" s="178"/>
      <c r="K74" s="178">
        <v>45108</v>
      </c>
      <c r="L74" s="173">
        <v>115.20220199026043</v>
      </c>
      <c r="M74" s="172">
        <v>90.13035381750466</v>
      </c>
      <c r="N74" s="177"/>
      <c r="O74" s="172"/>
      <c r="P74" s="177"/>
      <c r="Q74" s="172"/>
    </row>
    <row r="75" spans="1:17" ht="16.5">
      <c r="A75" s="186">
        <f t="shared" si="1"/>
        <v>23</v>
      </c>
      <c r="B75" s="193" t="s">
        <v>246</v>
      </c>
      <c r="C75" s="191" t="s">
        <v>187</v>
      </c>
      <c r="D75" s="163"/>
      <c r="E75" s="178">
        <v>82690</v>
      </c>
      <c r="F75" s="163"/>
      <c r="G75" s="161">
        <v>82111</v>
      </c>
      <c r="H75" s="163">
        <v>0</v>
      </c>
      <c r="I75" s="178">
        <v>164801</v>
      </c>
      <c r="J75" s="178"/>
      <c r="K75" s="178">
        <v>148534</v>
      </c>
      <c r="L75" s="173">
        <v>99.29979441286734</v>
      </c>
      <c r="M75" s="172">
        <v>110.95170129397982</v>
      </c>
      <c r="N75" s="177"/>
      <c r="O75" s="172"/>
      <c r="P75" s="177"/>
      <c r="Q75" s="172"/>
    </row>
    <row r="76" spans="1:17" ht="16.5">
      <c r="A76" s="186">
        <f t="shared" si="1"/>
        <v>24</v>
      </c>
      <c r="B76" s="193" t="s">
        <v>247</v>
      </c>
      <c r="C76" s="191" t="s">
        <v>187</v>
      </c>
      <c r="D76" s="163"/>
      <c r="E76" s="178">
        <v>10483</v>
      </c>
      <c r="F76" s="163"/>
      <c r="G76" s="161">
        <v>10368</v>
      </c>
      <c r="H76" s="163">
        <v>0</v>
      </c>
      <c r="I76" s="178">
        <v>20851</v>
      </c>
      <c r="J76" s="178"/>
      <c r="K76" s="178">
        <v>23018</v>
      </c>
      <c r="L76" s="173">
        <v>98.9029857865115</v>
      </c>
      <c r="M76" s="172">
        <v>90.58562863845687</v>
      </c>
      <c r="N76" s="177"/>
      <c r="O76" s="172"/>
      <c r="P76" s="177"/>
      <c r="Q76" s="172"/>
    </row>
    <row r="77" spans="1:17" ht="16.5">
      <c r="A77" s="186">
        <f t="shared" si="1"/>
        <v>25</v>
      </c>
      <c r="B77" s="193" t="s">
        <v>248</v>
      </c>
      <c r="C77" s="191" t="s">
        <v>228</v>
      </c>
      <c r="D77" s="163"/>
      <c r="E77" s="178"/>
      <c r="F77" s="163"/>
      <c r="G77" s="161"/>
      <c r="H77" s="163">
        <v>0</v>
      </c>
      <c r="I77" s="178">
        <v>0</v>
      </c>
      <c r="J77" s="178"/>
      <c r="K77" s="178"/>
      <c r="L77" s="173"/>
      <c r="M77" s="172"/>
      <c r="N77" s="177"/>
      <c r="O77" s="172"/>
      <c r="P77" s="177"/>
      <c r="Q77" s="172"/>
    </row>
    <row r="78" spans="1:17" ht="16.5">
      <c r="A78" s="186">
        <f t="shared" si="1"/>
        <v>26</v>
      </c>
      <c r="B78" s="193" t="s">
        <v>249</v>
      </c>
      <c r="C78" s="191" t="s">
        <v>187</v>
      </c>
      <c r="D78" s="163"/>
      <c r="E78" s="178"/>
      <c r="F78" s="163"/>
      <c r="G78" s="161"/>
      <c r="H78" s="163">
        <v>0</v>
      </c>
      <c r="I78" s="178">
        <v>0</v>
      </c>
      <c r="J78" s="178"/>
      <c r="K78" s="178"/>
      <c r="L78" s="173"/>
      <c r="M78" s="172"/>
      <c r="N78" s="177"/>
      <c r="O78" s="172"/>
      <c r="P78" s="177"/>
      <c r="Q78" s="172"/>
    </row>
    <row r="79" spans="1:17" ht="16.5">
      <c r="A79" s="186">
        <f t="shared" si="1"/>
        <v>27</v>
      </c>
      <c r="B79" s="193" t="s">
        <v>290</v>
      </c>
      <c r="C79" s="191" t="s">
        <v>227</v>
      </c>
      <c r="D79" s="163"/>
      <c r="E79" s="178">
        <v>11506</v>
      </c>
      <c r="F79" s="163"/>
      <c r="G79" s="161">
        <v>11610</v>
      </c>
      <c r="H79" s="163">
        <v>0</v>
      </c>
      <c r="I79" s="178">
        <v>23116</v>
      </c>
      <c r="J79" s="178"/>
      <c r="K79" s="178">
        <v>14679</v>
      </c>
      <c r="L79" s="173">
        <v>100.90387623848427</v>
      </c>
      <c r="M79" s="172">
        <v>157.47666734791198</v>
      </c>
      <c r="N79" s="177"/>
      <c r="O79" s="172"/>
      <c r="P79" s="177"/>
      <c r="Q79" s="172"/>
    </row>
    <row r="80" spans="1:17" ht="16.5">
      <c r="A80" s="186">
        <f t="shared" si="1"/>
        <v>28</v>
      </c>
      <c r="B80" s="193" t="s">
        <v>291</v>
      </c>
      <c r="C80" s="191" t="s">
        <v>187</v>
      </c>
      <c r="D80" s="163"/>
      <c r="E80" s="178">
        <v>7930</v>
      </c>
      <c r="F80" s="163"/>
      <c r="G80" s="161">
        <v>8165</v>
      </c>
      <c r="H80" s="163">
        <v>0</v>
      </c>
      <c r="I80" s="178">
        <v>16095</v>
      </c>
      <c r="J80" s="178"/>
      <c r="K80" s="178">
        <v>15125</v>
      </c>
      <c r="L80" s="173">
        <v>102.96343001261035</v>
      </c>
      <c r="M80" s="172">
        <v>106.41322314049586</v>
      </c>
      <c r="N80" s="177"/>
      <c r="O80" s="172"/>
      <c r="P80" s="177"/>
      <c r="Q80" s="172"/>
    </row>
    <row r="81" spans="1:17" ht="16.5">
      <c r="A81" s="186">
        <f t="shared" si="1"/>
        <v>29</v>
      </c>
      <c r="B81" s="193" t="s">
        <v>292</v>
      </c>
      <c r="C81" s="191" t="s">
        <v>187</v>
      </c>
      <c r="D81" s="163"/>
      <c r="E81" s="178"/>
      <c r="F81" s="163"/>
      <c r="G81" s="161"/>
      <c r="H81" s="163">
        <v>0</v>
      </c>
      <c r="I81" s="178">
        <v>0</v>
      </c>
      <c r="J81" s="178"/>
      <c r="K81" s="178"/>
      <c r="L81" s="173"/>
      <c r="M81" s="172"/>
      <c r="N81" s="177"/>
      <c r="O81" s="172"/>
      <c r="P81" s="177"/>
      <c r="Q81" s="172"/>
    </row>
    <row r="82" spans="1:17" ht="16.5">
      <c r="A82" s="186">
        <f t="shared" si="1"/>
        <v>30</v>
      </c>
      <c r="B82" s="193" t="s">
        <v>293</v>
      </c>
      <c r="C82" s="191" t="s">
        <v>187</v>
      </c>
      <c r="D82" s="163"/>
      <c r="E82" s="178">
        <v>29623</v>
      </c>
      <c r="F82" s="163"/>
      <c r="G82" s="161">
        <v>29475</v>
      </c>
      <c r="H82" s="163">
        <v>0</v>
      </c>
      <c r="I82" s="178">
        <v>59098</v>
      </c>
      <c r="J82" s="178"/>
      <c r="K82" s="178">
        <v>83604</v>
      </c>
      <c r="L82" s="173">
        <v>99.5003882118624</v>
      </c>
      <c r="M82" s="172">
        <v>70.68800535859529</v>
      </c>
      <c r="N82" s="177"/>
      <c r="O82" s="172"/>
      <c r="P82" s="177"/>
      <c r="Q82" s="172"/>
    </row>
    <row r="83" spans="1:17" ht="16.5">
      <c r="A83" s="186">
        <f t="shared" si="1"/>
        <v>31</v>
      </c>
      <c r="B83" s="193" t="s">
        <v>255</v>
      </c>
      <c r="C83" s="191" t="s">
        <v>187</v>
      </c>
      <c r="D83" s="163"/>
      <c r="E83" s="178">
        <v>31496</v>
      </c>
      <c r="F83" s="163"/>
      <c r="G83" s="161">
        <v>31999</v>
      </c>
      <c r="H83" s="163">
        <v>0</v>
      </c>
      <c r="I83" s="178">
        <v>63495</v>
      </c>
      <c r="J83" s="178"/>
      <c r="K83" s="178">
        <v>65286</v>
      </c>
      <c r="L83" s="173">
        <v>101.59702819405638</v>
      </c>
      <c r="M83" s="172">
        <v>97.25668596636339</v>
      </c>
      <c r="N83" s="177"/>
      <c r="O83" s="172"/>
      <c r="P83" s="177"/>
      <c r="Q83" s="172"/>
    </row>
    <row r="84" spans="1:17" ht="16.5">
      <c r="A84" s="186">
        <f t="shared" si="1"/>
        <v>32</v>
      </c>
      <c r="B84" s="193" t="s">
        <v>256</v>
      </c>
      <c r="C84" s="191" t="s">
        <v>187</v>
      </c>
      <c r="D84" s="163"/>
      <c r="E84" s="178">
        <v>48388</v>
      </c>
      <c r="F84" s="163"/>
      <c r="G84" s="161">
        <v>49404</v>
      </c>
      <c r="H84" s="163">
        <v>0</v>
      </c>
      <c r="I84" s="178">
        <v>97792</v>
      </c>
      <c r="J84" s="178"/>
      <c r="K84" s="178">
        <v>86410</v>
      </c>
      <c r="L84" s="173">
        <v>102.09969413904274</v>
      </c>
      <c r="M84" s="172">
        <v>113.17208656405509</v>
      </c>
      <c r="N84" s="177"/>
      <c r="O84" s="172"/>
      <c r="P84" s="177"/>
      <c r="Q84" s="172"/>
    </row>
    <row r="85" spans="1:17" ht="16.5">
      <c r="A85" s="186">
        <f t="shared" si="1"/>
        <v>33</v>
      </c>
      <c r="B85" s="193" t="s">
        <v>259</v>
      </c>
      <c r="C85" s="191" t="s">
        <v>227</v>
      </c>
      <c r="D85" s="163"/>
      <c r="E85" s="178">
        <v>27055</v>
      </c>
      <c r="F85" s="163"/>
      <c r="G85" s="161">
        <v>27028</v>
      </c>
      <c r="H85" s="163">
        <v>0</v>
      </c>
      <c r="I85" s="178">
        <v>54083</v>
      </c>
      <c r="J85" s="178"/>
      <c r="K85" s="178">
        <v>65446</v>
      </c>
      <c r="L85" s="173">
        <v>99.90020328959527</v>
      </c>
      <c r="M85" s="172">
        <v>82.63759435259604</v>
      </c>
      <c r="N85" s="177"/>
      <c r="O85" s="172"/>
      <c r="P85" s="177"/>
      <c r="Q85" s="172"/>
    </row>
    <row r="86" spans="1:17" ht="16.5">
      <c r="A86" s="186">
        <f t="shared" si="1"/>
        <v>34</v>
      </c>
      <c r="B86" s="193" t="s">
        <v>294</v>
      </c>
      <c r="C86" s="191" t="s">
        <v>227</v>
      </c>
      <c r="D86" s="163"/>
      <c r="E86" s="178"/>
      <c r="F86" s="163"/>
      <c r="G86" s="161"/>
      <c r="H86" s="163">
        <v>0</v>
      </c>
      <c r="I86" s="178">
        <v>0</v>
      </c>
      <c r="J86" s="178"/>
      <c r="K86" s="178"/>
      <c r="L86" s="173"/>
      <c r="M86" s="172"/>
      <c r="N86" s="177"/>
      <c r="O86" s="172"/>
      <c r="P86" s="177"/>
      <c r="Q86" s="172"/>
    </row>
    <row r="87" spans="1:17" ht="16.5">
      <c r="A87" s="186">
        <f t="shared" si="1"/>
        <v>35</v>
      </c>
      <c r="B87" s="193" t="s">
        <v>295</v>
      </c>
      <c r="C87" s="191" t="s">
        <v>228</v>
      </c>
      <c r="D87" s="163"/>
      <c r="E87" s="178"/>
      <c r="F87" s="163"/>
      <c r="G87" s="161"/>
      <c r="H87" s="163">
        <v>0</v>
      </c>
      <c r="I87" s="178">
        <v>0</v>
      </c>
      <c r="J87" s="178"/>
      <c r="K87" s="178"/>
      <c r="L87" s="173"/>
      <c r="M87" s="172"/>
      <c r="N87" s="177"/>
      <c r="O87" s="172"/>
      <c r="P87" s="177"/>
      <c r="Q87" s="172"/>
    </row>
    <row r="88" spans="1:17" ht="16.5">
      <c r="A88" s="186">
        <f t="shared" si="1"/>
        <v>36</v>
      </c>
      <c r="B88" s="193" t="s">
        <v>296</v>
      </c>
      <c r="C88" s="191" t="s">
        <v>187</v>
      </c>
      <c r="D88" s="163"/>
      <c r="E88" s="178">
        <v>69715</v>
      </c>
      <c r="F88" s="163"/>
      <c r="G88" s="161">
        <v>70691</v>
      </c>
      <c r="H88" s="163">
        <v>0</v>
      </c>
      <c r="I88" s="178">
        <v>140406</v>
      </c>
      <c r="J88" s="178"/>
      <c r="K88" s="178">
        <v>179410</v>
      </c>
      <c r="L88" s="173">
        <v>101.39998565588468</v>
      </c>
      <c r="M88" s="172">
        <v>78.25985173624659</v>
      </c>
      <c r="N88" s="177"/>
      <c r="O88" s="172"/>
      <c r="P88" s="177"/>
      <c r="Q88" s="172"/>
    </row>
    <row r="89" spans="1:17" ht="16.5">
      <c r="A89" s="186">
        <f t="shared" si="1"/>
        <v>37</v>
      </c>
      <c r="B89" s="193" t="s">
        <v>297</v>
      </c>
      <c r="C89" s="191" t="s">
        <v>187</v>
      </c>
      <c r="D89" s="163"/>
      <c r="E89" s="178">
        <v>7628</v>
      </c>
      <c r="F89" s="163"/>
      <c r="G89" s="161">
        <v>7483</v>
      </c>
      <c r="H89" s="163">
        <v>0</v>
      </c>
      <c r="I89" s="178">
        <v>15111</v>
      </c>
      <c r="J89" s="178"/>
      <c r="K89" s="178">
        <v>18955</v>
      </c>
      <c r="L89" s="173">
        <v>98.09910854745674</v>
      </c>
      <c r="M89" s="172">
        <v>79.72039039831179</v>
      </c>
      <c r="N89" s="177"/>
      <c r="O89" s="172"/>
      <c r="P89" s="177"/>
      <c r="Q89" s="172"/>
    </row>
    <row r="90" spans="1:17" ht="16.5">
      <c r="A90" s="186">
        <f t="shared" si="1"/>
        <v>38</v>
      </c>
      <c r="B90" s="193" t="s">
        <v>263</v>
      </c>
      <c r="C90" s="191" t="s">
        <v>187</v>
      </c>
      <c r="D90" s="163"/>
      <c r="E90" s="178">
        <v>45306</v>
      </c>
      <c r="F90" s="163"/>
      <c r="G90" s="161">
        <v>44762</v>
      </c>
      <c r="H90" s="163">
        <v>0</v>
      </c>
      <c r="I90" s="178">
        <v>90068</v>
      </c>
      <c r="J90" s="178"/>
      <c r="K90" s="178">
        <v>102123</v>
      </c>
      <c r="L90" s="173">
        <v>98.79927603407937</v>
      </c>
      <c r="M90" s="172">
        <v>88.19560725791447</v>
      </c>
      <c r="N90" s="177"/>
      <c r="O90" s="172"/>
      <c r="P90" s="177"/>
      <c r="Q90" s="172"/>
    </row>
    <row r="91" spans="1:17" ht="16.5">
      <c r="A91" s="186">
        <f t="shared" si="1"/>
        <v>39</v>
      </c>
      <c r="B91" s="193" t="s">
        <v>298</v>
      </c>
      <c r="C91" s="191" t="s">
        <v>187</v>
      </c>
      <c r="D91" s="163"/>
      <c r="E91" s="178"/>
      <c r="F91" s="163"/>
      <c r="G91" s="161"/>
      <c r="H91" s="163">
        <v>0</v>
      </c>
      <c r="I91" s="178">
        <v>0</v>
      </c>
      <c r="J91" s="178"/>
      <c r="K91" s="178"/>
      <c r="L91" s="173"/>
      <c r="M91" s="172"/>
      <c r="N91" s="177"/>
      <c r="O91" s="172"/>
      <c r="P91" s="177"/>
      <c r="Q91" s="172"/>
    </row>
    <row r="92" spans="1:17" ht="16.5">
      <c r="A92" s="186">
        <f t="shared" si="1"/>
        <v>40</v>
      </c>
      <c r="B92" s="194" t="s">
        <v>270</v>
      </c>
      <c r="C92" s="191" t="s">
        <v>227</v>
      </c>
      <c r="D92" s="163"/>
      <c r="E92" s="178">
        <v>13661</v>
      </c>
      <c r="F92" s="163"/>
      <c r="G92" s="161">
        <v>14589</v>
      </c>
      <c r="H92" s="163">
        <v>0</v>
      </c>
      <c r="I92" s="178">
        <v>28250</v>
      </c>
      <c r="J92" s="178"/>
      <c r="K92" s="178">
        <v>33772</v>
      </c>
      <c r="L92" s="173">
        <v>106.79306053729596</v>
      </c>
      <c r="M92" s="172">
        <v>83.6491768328793</v>
      </c>
      <c r="N92" s="177"/>
      <c r="O92" s="172"/>
      <c r="P92" s="177"/>
      <c r="Q92" s="172"/>
    </row>
    <row r="93" spans="1:17" ht="16.5">
      <c r="A93" s="186">
        <f t="shared" si="1"/>
        <v>41</v>
      </c>
      <c r="B93" s="193" t="s">
        <v>299</v>
      </c>
      <c r="C93" s="191" t="s">
        <v>227</v>
      </c>
      <c r="D93" s="163"/>
      <c r="E93" s="178"/>
      <c r="F93" s="163"/>
      <c r="G93" s="161"/>
      <c r="H93" s="163">
        <v>0</v>
      </c>
      <c r="I93" s="178">
        <v>0</v>
      </c>
      <c r="J93" s="178"/>
      <c r="K93" s="178"/>
      <c r="L93" s="173"/>
      <c r="M93" s="172"/>
      <c r="N93" s="177"/>
      <c r="O93" s="172"/>
      <c r="P93" s="177"/>
      <c r="Q93" s="172"/>
    </row>
    <row r="94" spans="1:17" ht="16.5">
      <c r="A94" s="186">
        <f t="shared" si="1"/>
        <v>42</v>
      </c>
      <c r="B94" s="193" t="s">
        <v>264</v>
      </c>
      <c r="C94" s="191" t="s">
        <v>227</v>
      </c>
      <c r="D94" s="163"/>
      <c r="E94" s="178"/>
      <c r="F94" s="163"/>
      <c r="G94" s="161"/>
      <c r="H94" s="163">
        <v>0</v>
      </c>
      <c r="I94" s="178">
        <v>0</v>
      </c>
      <c r="J94" s="178"/>
      <c r="K94" s="178"/>
      <c r="L94" s="173"/>
      <c r="M94" s="172"/>
      <c r="N94" s="177"/>
      <c r="O94" s="172"/>
      <c r="P94" s="177"/>
      <c r="Q94" s="172"/>
    </row>
    <row r="95" spans="1:17" ht="16.5">
      <c r="A95" s="186">
        <f t="shared" si="1"/>
        <v>43</v>
      </c>
      <c r="B95" s="193" t="s">
        <v>265</v>
      </c>
      <c r="C95" s="191" t="s">
        <v>227</v>
      </c>
      <c r="D95" s="163"/>
      <c r="E95" s="178"/>
      <c r="F95" s="163"/>
      <c r="G95" s="161"/>
      <c r="H95" s="163">
        <v>0</v>
      </c>
      <c r="I95" s="178">
        <v>0</v>
      </c>
      <c r="J95" s="178"/>
      <c r="K95" s="178"/>
      <c r="L95" s="173"/>
      <c r="M95" s="172"/>
      <c r="N95" s="177"/>
      <c r="O95" s="172"/>
      <c r="P95" s="177"/>
      <c r="Q95" s="172"/>
    </row>
    <row r="96" spans="1:17" ht="16.5">
      <c r="A96" s="186">
        <f t="shared" si="1"/>
        <v>44</v>
      </c>
      <c r="B96" s="193" t="s">
        <v>300</v>
      </c>
      <c r="C96" s="191" t="s">
        <v>227</v>
      </c>
      <c r="D96" s="163"/>
      <c r="E96" s="178">
        <v>59081</v>
      </c>
      <c r="F96" s="163"/>
      <c r="G96" s="161">
        <v>69841</v>
      </c>
      <c r="H96" s="163">
        <v>0</v>
      </c>
      <c r="I96" s="178">
        <v>128922</v>
      </c>
      <c r="J96" s="178"/>
      <c r="K96" s="178">
        <v>138352</v>
      </c>
      <c r="L96" s="173">
        <v>118.21228482930215</v>
      </c>
      <c r="M96" s="172">
        <v>93.18405227246444</v>
      </c>
      <c r="N96" s="177"/>
      <c r="O96" s="172"/>
      <c r="P96" s="177"/>
      <c r="Q96" s="172"/>
    </row>
    <row r="97" spans="1:17" ht="16.5">
      <c r="A97" s="186">
        <f t="shared" si="1"/>
        <v>45</v>
      </c>
      <c r="B97" s="193" t="s">
        <v>267</v>
      </c>
      <c r="C97" s="191" t="s">
        <v>227</v>
      </c>
      <c r="D97" s="163"/>
      <c r="E97" s="178"/>
      <c r="F97" s="163"/>
      <c r="G97" s="161"/>
      <c r="H97" s="163">
        <v>0</v>
      </c>
      <c r="I97" s="178">
        <v>0</v>
      </c>
      <c r="J97" s="178"/>
      <c r="K97" s="178"/>
      <c r="L97" s="173"/>
      <c r="M97" s="172"/>
      <c r="N97" s="177"/>
      <c r="O97" s="172"/>
      <c r="P97" s="177"/>
      <c r="Q97" s="172"/>
    </row>
    <row r="98" spans="1:17" ht="16.5">
      <c r="A98" s="186">
        <f t="shared" si="1"/>
        <v>46</v>
      </c>
      <c r="B98" s="193" t="s">
        <v>301</v>
      </c>
      <c r="C98" s="191" t="s">
        <v>180</v>
      </c>
      <c r="D98" s="163"/>
      <c r="E98" s="178"/>
      <c r="F98" s="163"/>
      <c r="G98" s="161"/>
      <c r="H98" s="163">
        <v>0</v>
      </c>
      <c r="I98" s="178">
        <v>0</v>
      </c>
      <c r="J98" s="178"/>
      <c r="K98" s="178"/>
      <c r="L98" s="173"/>
      <c r="M98" s="172"/>
      <c r="N98" s="177"/>
      <c r="O98" s="172"/>
      <c r="P98" s="177"/>
      <c r="Q98" s="172"/>
    </row>
    <row r="99" spans="1:17" ht="16.5">
      <c r="A99" s="186">
        <f t="shared" si="1"/>
        <v>47</v>
      </c>
      <c r="B99" s="193" t="s">
        <v>302</v>
      </c>
      <c r="C99" s="191" t="s">
        <v>187</v>
      </c>
      <c r="D99" s="163"/>
      <c r="E99" s="178">
        <v>13282</v>
      </c>
      <c r="F99" s="163"/>
      <c r="G99" s="161">
        <v>15354</v>
      </c>
      <c r="H99" s="163">
        <v>0</v>
      </c>
      <c r="I99" s="178">
        <v>28636</v>
      </c>
      <c r="J99" s="178"/>
      <c r="K99" s="178">
        <v>29560</v>
      </c>
      <c r="L99" s="173">
        <v>115.60006023189277</v>
      </c>
      <c r="M99" s="172">
        <v>96.87415426251691</v>
      </c>
      <c r="N99" s="177"/>
      <c r="O99" s="172"/>
      <c r="P99" s="177"/>
      <c r="Q99" s="172"/>
    </row>
    <row r="100" spans="1:17" ht="16.5">
      <c r="A100" s="186">
        <f t="shared" si="1"/>
        <v>48</v>
      </c>
      <c r="B100" s="193" t="s">
        <v>303</v>
      </c>
      <c r="C100" s="191" t="s">
        <v>180</v>
      </c>
      <c r="D100" s="163"/>
      <c r="E100" s="178"/>
      <c r="F100" s="163"/>
      <c r="G100" s="161"/>
      <c r="H100" s="163">
        <v>0</v>
      </c>
      <c r="I100" s="178">
        <v>0</v>
      </c>
      <c r="J100" s="178"/>
      <c r="K100" s="178"/>
      <c r="L100" s="173"/>
      <c r="M100" s="172"/>
      <c r="N100" s="177"/>
      <c r="O100" s="172"/>
      <c r="P100" s="177"/>
      <c r="Q100" s="172"/>
    </row>
    <row r="101" spans="1:17" ht="16.5">
      <c r="A101" s="186">
        <f t="shared" si="1"/>
        <v>49</v>
      </c>
      <c r="B101" s="193" t="s">
        <v>304</v>
      </c>
      <c r="C101" s="191" t="s">
        <v>187</v>
      </c>
      <c r="D101" s="163"/>
      <c r="E101" s="178"/>
      <c r="F101" s="163"/>
      <c r="G101" s="161"/>
      <c r="H101" s="163">
        <v>0</v>
      </c>
      <c r="I101" s="178">
        <v>0</v>
      </c>
      <c r="J101" s="178"/>
      <c r="K101" s="178"/>
      <c r="L101" s="173"/>
      <c r="M101" s="172"/>
      <c r="N101" s="177"/>
      <c r="O101" s="172"/>
      <c r="P101" s="177"/>
      <c r="Q101" s="172"/>
    </row>
    <row r="102" spans="1:17" ht="16.5">
      <c r="A102" s="186">
        <f t="shared" si="1"/>
        <v>50</v>
      </c>
      <c r="B102" s="193" t="s">
        <v>305</v>
      </c>
      <c r="C102" s="191" t="s">
        <v>227</v>
      </c>
      <c r="D102" s="163"/>
      <c r="E102" s="178"/>
      <c r="F102" s="163"/>
      <c r="G102" s="161"/>
      <c r="H102" s="163">
        <v>0</v>
      </c>
      <c r="I102" s="178">
        <v>0</v>
      </c>
      <c r="J102" s="178"/>
      <c r="K102" s="178"/>
      <c r="L102" s="173"/>
      <c r="M102" s="172"/>
      <c r="N102" s="177"/>
      <c r="O102" s="172"/>
      <c r="P102" s="177"/>
      <c r="Q102" s="172"/>
    </row>
    <row r="103" spans="1:17" ht="16.5">
      <c r="A103" s="186">
        <f t="shared" si="1"/>
        <v>51</v>
      </c>
      <c r="B103" s="193" t="s">
        <v>306</v>
      </c>
      <c r="C103" s="191" t="s">
        <v>227</v>
      </c>
      <c r="D103" s="163"/>
      <c r="E103" s="178"/>
      <c r="F103" s="163"/>
      <c r="G103" s="161"/>
      <c r="H103" s="163">
        <v>0</v>
      </c>
      <c r="I103" s="178">
        <v>0</v>
      </c>
      <c r="J103" s="178"/>
      <c r="K103" s="178"/>
      <c r="L103" s="173"/>
      <c r="M103" s="172"/>
      <c r="N103" s="177"/>
      <c r="O103" s="172"/>
      <c r="P103" s="177"/>
      <c r="Q103" s="172"/>
    </row>
    <row r="104" spans="1:17" ht="16.5">
      <c r="A104" s="195">
        <f t="shared" si="1"/>
        <v>52</v>
      </c>
      <c r="B104" s="196" t="s">
        <v>269</v>
      </c>
      <c r="C104" s="197" t="s">
        <v>227</v>
      </c>
      <c r="D104" s="181"/>
      <c r="E104" s="180">
        <v>101813</v>
      </c>
      <c r="F104" s="181"/>
      <c r="G104" s="179">
        <v>162340</v>
      </c>
      <c r="H104" s="181">
        <v>0</v>
      </c>
      <c r="I104" s="180">
        <v>264153</v>
      </c>
      <c r="J104" s="180"/>
      <c r="K104" s="180">
        <v>140754</v>
      </c>
      <c r="L104" s="182">
        <v>159.44918625322896</v>
      </c>
      <c r="M104" s="183">
        <v>187.66997740739163</v>
      </c>
      <c r="N104" s="184"/>
      <c r="O104" s="183">
        <f>G104/I104*100</f>
        <v>61.45680722914372</v>
      </c>
      <c r="P104" s="184"/>
      <c r="Q104" s="183">
        <f>I104/K104*100</f>
        <v>187.66997740739163</v>
      </c>
    </row>
    <row r="105" spans="4:10" ht="26.25" customHeight="1">
      <c r="D105" s="126"/>
      <c r="E105" s="126"/>
      <c r="F105" s="126"/>
      <c r="G105" s="126"/>
      <c r="H105" s="126"/>
      <c r="I105" s="126"/>
      <c r="J105" s="126"/>
    </row>
  </sheetData>
  <sheetProtection/>
  <mergeCells count="17">
    <mergeCell ref="A4:A6"/>
    <mergeCell ref="P5:Q5"/>
    <mergeCell ref="B4:B6"/>
    <mergeCell ref="C4:C6"/>
    <mergeCell ref="D4:E4"/>
    <mergeCell ref="F4:G4"/>
    <mergeCell ref="H4:I4"/>
    <mergeCell ref="J4:K4"/>
    <mergeCell ref="L4:Q4"/>
    <mergeCell ref="N5:O5"/>
    <mergeCell ref="H5:H6"/>
    <mergeCell ref="I5:I6"/>
    <mergeCell ref="L5:M5"/>
    <mergeCell ref="D5:D6"/>
    <mergeCell ref="E5:E6"/>
    <mergeCell ref="F5:F6"/>
    <mergeCell ref="G5:G6"/>
  </mergeCells>
  <printOptions/>
  <pageMargins left="0.76" right="0.16" top="0.8" bottom="0.35" header="0.18" footer="0.19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2014-03-26T00:50:26Z</cp:lastPrinted>
  <dcterms:created xsi:type="dcterms:W3CDTF">2002-05-14T16:08:28Z</dcterms:created>
  <dcterms:modified xsi:type="dcterms:W3CDTF">2014-04-21T08:57:29Z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