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" windowWidth="14160" windowHeight="8370" tabRatio="698" firstSheet="1" activeTab="1"/>
  </bookViews>
  <sheets>
    <sheet name="BIA" sheetId="1" r:id="rId1"/>
    <sheet name="GRDP" sheetId="2" r:id="rId2"/>
    <sheet name="ThuNS" sheetId="3" r:id="rId3"/>
    <sheet name="IIP" sheetId="4" r:id="rId4"/>
    <sheet name="SPCN" sheetId="5" r:id="rId5"/>
    <sheet name="Xay Dung" sheetId="6" r:id="rId6"/>
    <sheet name="NN" sheetId="7" r:id="rId7"/>
    <sheet name="He Thu" sheetId="8" r:id="rId8"/>
    <sheet name="CNuoi" sheetId="9" r:id="rId9"/>
    <sheet name="DTPT1" sheetId="10" r:id="rId10"/>
    <sheet name="TMBL" sheetId="11" r:id="rId11"/>
    <sheet name="DTDV" sheetId="12" r:id="rId12"/>
    <sheet name="DTVT" sheetId="13" r:id="rId13"/>
    <sheet name="XNK" sheetId="14" r:id="rId14"/>
    <sheet name="GIA" sheetId="15" r:id="rId15"/>
    <sheet name="VTHH" sheetId="16" r:id="rId16"/>
    <sheet name="VHXH" sheetId="17" r:id="rId17"/>
  </sheets>
  <externalReferences>
    <externalReference r:id="rId20"/>
  </externalReferences>
  <definedNames>
    <definedName name="_xlnm.Print_Titles" localSheetId="8">'CNuoi'!$2:$3</definedName>
    <definedName name="_xlnm.Print_Titles" localSheetId="7">'He Thu'!$1:$5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<sst xmlns="http://schemas.openxmlformats.org/spreadsheetml/2006/main" count="800" uniqueCount="395">
  <si>
    <t>Phân theo loại hình kinh tế</t>
  </si>
  <si>
    <t>Nhà nước</t>
  </si>
  <si>
    <t>Ngoài Nhà nước</t>
  </si>
  <si>
    <t>Khu vực có vốn đầu tư nước ngoài</t>
  </si>
  <si>
    <t>Phân theo nhóm hàng</t>
  </si>
  <si>
    <t>Lương thực, thực phẩm</t>
  </si>
  <si>
    <t>Hàng may mặc</t>
  </si>
  <si>
    <t>Đồ dùng, dụng cụ trang thiết bị gia đình</t>
  </si>
  <si>
    <t>Hàng ăn và dịch vụ ăn uống</t>
  </si>
  <si>
    <t>Đồ uống và thuốc lá</t>
  </si>
  <si>
    <t>May mặc, giày dép và mũ nón</t>
  </si>
  <si>
    <t>Nhà ở và vật liệu xây dựng</t>
  </si>
  <si>
    <t>Thiết bị và đồ dùng gia đình</t>
  </si>
  <si>
    <t>Thuốc và dịch vụ y tế</t>
  </si>
  <si>
    <t>Giao thông</t>
  </si>
  <si>
    <t>Bưu chính viễn thông</t>
  </si>
  <si>
    <t>Giáo dục</t>
  </si>
  <si>
    <t>Văn hoá, giải trí và du lịch</t>
  </si>
  <si>
    <t>Hàng hóa và dịch vụ khác</t>
  </si>
  <si>
    <t xml:space="preserve">         Nhà nước</t>
  </si>
  <si>
    <t xml:space="preserve">         Ngoài nhà nước</t>
  </si>
  <si>
    <t>Phân theo ngành vận tải</t>
  </si>
  <si>
    <t xml:space="preserve">          Đường bộ</t>
  </si>
  <si>
    <t xml:space="preserve">          Đường sông</t>
  </si>
  <si>
    <t>A. Tổng thu NSNN trên địa bàn</t>
  </si>
  <si>
    <t>Tỷ đồng</t>
  </si>
  <si>
    <t>1. Tổng thu cân đối NSNN</t>
  </si>
  <si>
    <t>"</t>
  </si>
  <si>
    <t>1. Chi cân đối NSĐP</t>
  </si>
  <si>
    <t>Đơn 
vị tính</t>
  </si>
  <si>
    <t>36. Khai thác, xử lý và cung cấp nước</t>
  </si>
  <si>
    <t>E. Cung cấp nước, hoạt động quản lý xử lý rác thải, nước</t>
  </si>
  <si>
    <t>35.Sản xuất phân phối điện, khí đốt, nước nóng, hơi nước</t>
  </si>
  <si>
    <t>D. Sản xuất phân phối điện, khí đốt, nước nóng, hơi nước</t>
  </si>
  <si>
    <t>31. Sản xuất giường, tủ, bàn, ghế.</t>
  </si>
  <si>
    <t>29. Sản xuất xe có động cơ</t>
  </si>
  <si>
    <t>27. Sản xuất thiết bị điện</t>
  </si>
  <si>
    <t>25. Sản xuất sản phẩm từ kim loại đúc sẵn (trừ máy móc, thiết bị)</t>
  </si>
  <si>
    <t>23. Sản xuất sản phẩm từ khoáng phi kim loại</t>
  </si>
  <si>
    <t>22. Sản xuất sản phẩm từ cao su và plastic</t>
  </si>
  <si>
    <t>20. Sản xuất hóa chất và sản phẩm hóa chất</t>
  </si>
  <si>
    <t>17. Sản xuất giấy và các sản phẩm từ giấy</t>
  </si>
  <si>
    <t xml:space="preserve">15. Sản xuất da và các sản phẩm có liên quan </t>
  </si>
  <si>
    <t xml:space="preserve">14. Sản xuất trang phục </t>
  </si>
  <si>
    <t>13. Dệt</t>
  </si>
  <si>
    <t>12. Sản xuất sản phẩm thuốc lá</t>
  </si>
  <si>
    <t>10. Sản xuất chế biến thực phẩm</t>
  </si>
  <si>
    <t>C. Công nghiệp chế biến, chế tạo</t>
  </si>
  <si>
    <t>B. Khai khoáng</t>
  </si>
  <si>
    <t>Toàn ngành</t>
  </si>
  <si>
    <t>Đơn vị tính: %</t>
  </si>
  <si>
    <t>1. Y tế</t>
  </si>
  <si>
    <t xml:space="preserve"> * Số cháu tiêm đủ 6 loại văccin</t>
  </si>
  <si>
    <t>Người</t>
  </si>
  <si>
    <t xml:space="preserve"> * Số bệnh nhân sốt rét</t>
  </si>
  <si>
    <t xml:space="preserve"> * Số người được giải quyết việc làm</t>
  </si>
  <si>
    <t xml:space="preserve"> * Số người được Đào tạo nghề </t>
  </si>
  <si>
    <t>Thuốc lá sợi</t>
  </si>
  <si>
    <t>Ha</t>
  </si>
  <si>
    <t>Đơn vị tính</t>
  </si>
  <si>
    <t xml:space="preserve">Phân theo ngành kinh tế </t>
  </si>
  <si>
    <t>Tổng số</t>
  </si>
  <si>
    <t xml:space="preserve">Vận tải đường bộ </t>
  </si>
  <si>
    <t xml:space="preserve">Vận tải đường thủy </t>
  </si>
  <si>
    <t>Vật phẩm, văn hoá, giáo dục.</t>
  </si>
  <si>
    <t>Gỗ và vật liệu xây dựng</t>
  </si>
  <si>
    <t>Xăng, dầu các loại</t>
  </si>
  <si>
    <t>Hàng hoá khác</t>
  </si>
  <si>
    <t>Sửa xe có động cơ, mô tô, xe máy</t>
  </si>
  <si>
    <t>Cà phê</t>
  </si>
  <si>
    <t>Tấn</t>
  </si>
  <si>
    <t>Cao su</t>
  </si>
  <si>
    <t>Gốm - TCMN</t>
  </si>
  <si>
    <t>Giày dép</t>
  </si>
  <si>
    <t>Hạt điều nhân</t>
  </si>
  <si>
    <t>Máy tính, sp, linh kiện điện tử</t>
  </si>
  <si>
    <t>Vải các loại</t>
  </si>
  <si>
    <t>Nghìn tấn</t>
  </si>
  <si>
    <t>B. Tổng chi NSĐP</t>
  </si>
  <si>
    <t>So sánh (%)</t>
  </si>
  <si>
    <t>Tổng DTGT</t>
  </si>
  <si>
    <t>I. Diện tích cây lương thực</t>
  </si>
  <si>
    <t>1. Lúa</t>
  </si>
  <si>
    <t>2. Bắp</t>
  </si>
  <si>
    <t>II. Cây củ có bột</t>
  </si>
  <si>
    <t>1. Khoai mỳ</t>
  </si>
  <si>
    <t>2. Khoai lang</t>
  </si>
  <si>
    <t>3. Cây có bột khác</t>
  </si>
  <si>
    <t>III. DT cây thực phẩm</t>
  </si>
  <si>
    <t>1. Rau các loại</t>
  </si>
  <si>
    <t>2. Đậu các loại</t>
  </si>
  <si>
    <t>IV. DT cây CN hàng năm</t>
  </si>
  <si>
    <t>1. Đậu nành</t>
  </si>
  <si>
    <t>2. Đậu phộng</t>
  </si>
  <si>
    <t>3. Mía</t>
  </si>
  <si>
    <t>4. Thuốc lá</t>
  </si>
  <si>
    <t>V. Cây hàng năm khác</t>
  </si>
  <si>
    <t>1. Cây Thức ăn gia súc</t>
  </si>
  <si>
    <t>2. Hoa, cây cảnh</t>
  </si>
  <si>
    <t>* Mặt hàng chủ yếu</t>
  </si>
  <si>
    <t>Bình quân cùng kỳ</t>
  </si>
  <si>
    <t>* Chỉ số giá tiêu dùng</t>
  </si>
  <si>
    <t>* Chỉ số giá vàng</t>
  </si>
  <si>
    <t>* Chỉ số giá USD</t>
  </si>
  <si>
    <t>2. Giải quyết việc làm</t>
  </si>
  <si>
    <t>3. Đào tạo nghề</t>
  </si>
  <si>
    <t xml:space="preserve">BÁO CÁO TÌNH HÌNH KINH TẾ XÃ HỘI </t>
  </si>
  <si>
    <t>TỔNG CỤC THỐNG KÊ</t>
  </si>
  <si>
    <t>CỤC THỐNG KÊ ĐỒNG NAI</t>
  </si>
  <si>
    <t>HỆ THỐNG BIỂU SỐ LIỆU</t>
  </si>
  <si>
    <t>Phương tiện đi lại (kể cả phụ tùng)</t>
  </si>
  <si>
    <t>A. Thương nghiệp</t>
  </si>
  <si>
    <t>Nhiên liệu khác (trừ xăng dầu)</t>
  </si>
  <si>
    <t>1. Hoạt động khách sạn</t>
  </si>
  <si>
    <t xml:space="preserve">  - Doanh thu</t>
  </si>
  <si>
    <t xml:space="preserve"> - Lượt khách phục vụ</t>
  </si>
  <si>
    <t>2. Hoạt động nhà hàng</t>
  </si>
  <si>
    <t xml:space="preserve"> - Doanh thu</t>
  </si>
  <si>
    <t>3. Hoạt động du  lịch lữ hành</t>
  </si>
  <si>
    <t xml:space="preserve"> - Lượt khách du lịch theo tour</t>
  </si>
  <si>
    <t xml:space="preserve"> - Ngày khách du lịch theo tour</t>
  </si>
  <si>
    <t>1. Hành khách</t>
  </si>
  <si>
    <t>2. Hàng  hóa</t>
  </si>
  <si>
    <t>1.2. Thu từ hoạt động XNK</t>
  </si>
  <si>
    <t>Nghìn HK</t>
  </si>
  <si>
    <t>Kỳ gốc 2009</t>
  </si>
  <si>
    <t>''</t>
  </si>
  <si>
    <t>Triệu đồng</t>
  </si>
  <si>
    <t>Lượt khách</t>
  </si>
  <si>
    <t>Ngày khách</t>
  </si>
  <si>
    <t>1000 tấn.km</t>
  </si>
  <si>
    <t>Đá xây dựng các loại</t>
  </si>
  <si>
    <t>Thức ăn gia súc, gia cầm, thuỷ sản</t>
  </si>
  <si>
    <t>Sợi các loại</t>
  </si>
  <si>
    <t>Giày dép các loại</t>
  </si>
  <si>
    <t>Bê tông trộn sẵn (bê tông tươi)</t>
  </si>
  <si>
    <t>Sơn các loại</t>
  </si>
  <si>
    <t>Phân theo ngành kinh tế</t>
  </si>
  <si>
    <t>C. Du lịch lữ hành</t>
  </si>
  <si>
    <t>D. Dịch vụ</t>
  </si>
  <si>
    <t>Tổng số (A+B+ C+D)</t>
  </si>
  <si>
    <t>a. Vận chuyển hành khách</t>
  </si>
  <si>
    <t>b. Luân chuyển hành khách</t>
  </si>
  <si>
    <t>a. Vận chuyển hàng hóa</t>
  </si>
  <si>
    <t xml:space="preserve">b. Luân chuyển hàng hóa </t>
  </si>
  <si>
    <t>B. Khách sạn, nhà hàng</t>
  </si>
  <si>
    <t xml:space="preserve">Quần áo các loại ( trừ quần áo thể thao) </t>
  </si>
  <si>
    <t>Triệu Kwh</t>
  </si>
  <si>
    <t>-</t>
  </si>
  <si>
    <t xml:space="preserve"> * Số tiền vay</t>
  </si>
  <si>
    <t>5. Trật tự an toàn giao thông</t>
  </si>
  <si>
    <t xml:space="preserve"> * Số vụ tai nạn</t>
  </si>
  <si>
    <t>* Số người chết</t>
  </si>
  <si>
    <t>Hộ</t>
  </si>
  <si>
    <t>Tr. Đồng</t>
  </si>
  <si>
    <t>Vụ</t>
  </si>
  <si>
    <t>**</t>
  </si>
  <si>
    <t xml:space="preserve"> * * Không có kế hoạch</t>
  </si>
  <si>
    <t>Cùng kỳ</t>
  </si>
  <si>
    <t>Chỉ tiêu</t>
  </si>
  <si>
    <t>Đơn vị tính</t>
  </si>
  <si>
    <t>1. Ngành nông lâm, thuỷ sản</t>
  </si>
  <si>
    <t xml:space="preserve">- Nông nghiệp </t>
  </si>
  <si>
    <t>- Lâm nghiệp</t>
  </si>
  <si>
    <t>- Thuỷ sản</t>
  </si>
  <si>
    <t>- Ngành công nghiệp</t>
  </si>
  <si>
    <t>- Xây dựng</t>
  </si>
  <si>
    <t>3. Ngành dịch vụ</t>
  </si>
  <si>
    <t>Cà phê các loại</t>
  </si>
  <si>
    <t>Bột ngọt</t>
  </si>
  <si>
    <t>Sữa tắm, sữa rửa mặt và các chế phẩm dùng để tắm khác</t>
  </si>
  <si>
    <t>Bột giặt và các chế phẩm dùng để tẩy rửa</t>
  </si>
  <si>
    <t>Bao bì đóng gói bằng PLASTIC</t>
  </si>
  <si>
    <t>Gạch xây dựng các loại</t>
  </si>
  <si>
    <t>Máy giặt</t>
  </si>
  <si>
    <t>Giường,  tủ, bàn ghế.</t>
  </si>
  <si>
    <t xml:space="preserve">Điện </t>
  </si>
  <si>
    <t>Nước uống</t>
  </si>
  <si>
    <t>1. Giá trị SX Nông nghiệp</t>
  </si>
  <si>
    <t xml:space="preserve">        a. Giá trị SX ngành trồng trọt</t>
  </si>
  <si>
    <t xml:space="preserve">        b. Giá trị SX ngành chăn nuôi</t>
  </si>
  <si>
    <t xml:space="preserve">        c. Giá trị SX ngành dịch vụ</t>
  </si>
  <si>
    <t>2. Giá trị SX Lâm nghiệp</t>
  </si>
  <si>
    <t>3. Giá trị SX thủy sản</t>
  </si>
  <si>
    <t>So sánh  (%)</t>
  </si>
  <si>
    <t>1. Vốn nhà nước trên địa bàn</t>
  </si>
  <si>
    <t xml:space="preserve"> - Vốn trung ương quản lý</t>
  </si>
  <si>
    <t xml:space="preserve"> - Vốn địa phương quản lý</t>
  </si>
  <si>
    <t>2. Vốn ngoài nhà nước</t>
  </si>
  <si>
    <t xml:space="preserve"> - Vốn tự có các tổ chức doanh nghiệp</t>
  </si>
  <si>
    <t xml:space="preserve"> - Vốn đầu tư từ các hộ dân cư</t>
  </si>
  <si>
    <t xml:space="preserve"> - Vốn vay </t>
  </si>
  <si>
    <t xml:space="preserve">Thuốc bảo vệ thực vật </t>
  </si>
  <si>
    <t>* Giá trị SX Nông, lâm, thủy sản (Theo giá so sánh 2010)</t>
  </si>
  <si>
    <t xml:space="preserve"> Cùng kỳ</t>
  </si>
  <si>
    <t>*  Số hộ cho vay</t>
  </si>
  <si>
    <t>Nguyên phụ liệu dệt may, da giày</t>
  </si>
  <si>
    <t>Nghìn HK.Km</t>
  </si>
  <si>
    <t>C. Hoạt động ngân hàng</t>
  </si>
  <si>
    <t>1. Tổng huy động vốn</t>
  </si>
  <si>
    <t>2. Dư nợ cho vay</t>
  </si>
  <si>
    <t xml:space="preserve"> - Dư nợ ngắn hạn</t>
  </si>
  <si>
    <t xml:space="preserve"> - Dư nợ trung, dài hạn</t>
  </si>
  <si>
    <t>Tên chỉ tiêu</t>
  </si>
  <si>
    <t>Tr. Đồng</t>
  </si>
  <si>
    <t xml:space="preserve"> Chia theo loại hình sở hữu</t>
  </si>
  <si>
    <t xml:space="preserve">    Doanh nghiệp nhà nước</t>
  </si>
  <si>
    <t xml:space="preserve">    Doanh nghiệp ngoài nhà nước </t>
  </si>
  <si>
    <t xml:space="preserve">    Doanh nghiệp có vốn ĐTNN</t>
  </si>
  <si>
    <t xml:space="preserve">    Loại hình khác</t>
  </si>
  <si>
    <t xml:space="preserve">      - Xã/Phường</t>
  </si>
  <si>
    <t xml:space="preserve">      - Hộ dân cư</t>
  </si>
  <si>
    <t xml:space="preserve">   Chia theo loại công trình</t>
  </si>
  <si>
    <t xml:space="preserve">    Công trình nhà ở</t>
  </si>
  <si>
    <t xml:space="preserve">    Công trình nhà không để ở</t>
  </si>
  <si>
    <t xml:space="preserve">    Công trình kỹ thuật dân dụng</t>
  </si>
  <si>
    <t xml:space="preserve">     Hoạt động xây dựng chuyên dụng</t>
  </si>
  <si>
    <t>2. Giá trị sản xuất (theo giá thực tế)</t>
  </si>
  <si>
    <t>So sánh(%)</t>
  </si>
  <si>
    <t>1.1. Thu nội địa</t>
  </si>
  <si>
    <t xml:space="preserve">5. Giá trị sản xuất ngành xây dựng </t>
  </si>
  <si>
    <t>16. Một số chỉ tiêu văn hoá,  xã hội</t>
  </si>
  <si>
    <t>2. Tài chính - ngân hàng</t>
  </si>
  <si>
    <t>1. Giá trị sản xuất (theo giá so sánh 2010)</t>
  </si>
  <si>
    <t>6 tháng năm 2014</t>
  </si>
  <si>
    <t>Kế hoạch năm  2014</t>
  </si>
  <si>
    <t xml:space="preserve"> 6T/2014 so (%)</t>
  </si>
  <si>
    <t>Trong đó:</t>
  </si>
  <si>
    <t>1. Chi đầu tư phát triển</t>
  </si>
  <si>
    <t>1. Chi thường xuyên</t>
  </si>
  <si>
    <t>2. Các khoản chi QL qua NS</t>
  </si>
  <si>
    <t>Ước 6 tháng</t>
  </si>
  <si>
    <t>Thực hiện năm 2014</t>
  </si>
  <si>
    <t>Chính thức 6 tháng 2013</t>
  </si>
  <si>
    <t>6T/2014 so cùng kỳ</t>
  </si>
  <si>
    <t>Ước 6 tháng 2014</t>
  </si>
  <si>
    <t>1000 M3</t>
  </si>
  <si>
    <t>1000 Tấn</t>
  </si>
  <si>
    <t>Tr. M2</t>
  </si>
  <si>
    <t>Tr. Cái</t>
  </si>
  <si>
    <t xml:space="preserve">Tr. Viên </t>
  </si>
  <si>
    <t>1000 Cái</t>
  </si>
  <si>
    <t>1000 Chiếc</t>
  </si>
  <si>
    <t>Tr. M3</t>
  </si>
  <si>
    <t>Kế hoạch 2014</t>
  </si>
  <si>
    <t>Thực hiện 6 tháng 2013</t>
  </si>
  <si>
    <t>6 tháng so kế hoạch</t>
  </si>
  <si>
    <t>6 tháng so cùng kỳ</t>
  </si>
  <si>
    <t>6T/2014 so kế hoạch</t>
  </si>
  <si>
    <t>Hoạt động KD bất động sản</t>
  </si>
  <si>
    <t>Hoạt động hành chính và dịch vụ hỗ trợ</t>
  </si>
  <si>
    <t>Giáo dục và đào tạo</t>
  </si>
  <si>
    <t>Y tế và hoạt động trợ giúp xã hội</t>
  </si>
  <si>
    <t>Nghệ thuật, vui chơi và giải trí</t>
  </si>
  <si>
    <t>Dịch vụ sửa chữa máy vi tính, đồ dùng các nhân và gia đình</t>
  </si>
  <si>
    <t>Dịch vụ  khác</t>
  </si>
  <si>
    <t xml:space="preserve">6T/2014 so cùng kỳ </t>
  </si>
  <si>
    <t xml:space="preserve">I. Kim ngạch xuất khẩu </t>
  </si>
  <si>
    <t>Tr.USD</t>
  </si>
  <si>
    <t>1. Kinh tế nhà nước</t>
  </si>
  <si>
    <t>2. Kinh tế ngoài nhà nước</t>
  </si>
  <si>
    <t>3. Kinh tế có vốn ĐTNN</t>
  </si>
  <si>
    <t>Hàng dệt, may</t>
  </si>
  <si>
    <t>Hàng hóa khác</t>
  </si>
  <si>
    <t xml:space="preserve">II. Kim ngạch nhập khẩu </t>
  </si>
  <si>
    <t>Nguyên phụ liệu thuốc lá</t>
  </si>
  <si>
    <t>Hóa chất</t>
  </si>
  <si>
    <t>Dược phẩm</t>
  </si>
  <si>
    <t>Máy móc thiết bị, DCPT khác</t>
  </si>
  <si>
    <t>cùng tháng năm trước</t>
  </si>
  <si>
    <t>Tháng 12/2013</t>
  </si>
  <si>
    <t>Tháng trước</t>
  </si>
  <si>
    <t>Tháng 5/2014 so với tháng 4/2014</t>
  </si>
  <si>
    <t>Tháng 5/2014 so với tháng 5/2013</t>
  </si>
  <si>
    <t>5 tháng 2014 so với cùng kỳ</t>
  </si>
  <si>
    <t>Chính thức 5 tháng 2013</t>
  </si>
  <si>
    <t>Thực hiện tháng 4</t>
  </si>
  <si>
    <t>Ước tháng 5</t>
  </si>
  <si>
    <t>Ước 5 tháng</t>
  </si>
  <si>
    <t>T5/2014 so T4/2014</t>
  </si>
  <si>
    <t>5T/2014 so cùng kỳ</t>
  </si>
  <si>
    <t>Tr. Đôi</t>
  </si>
  <si>
    <t>Giấy và bìa các loại</t>
  </si>
  <si>
    <t>Tháng 5 năm 2014 so với (%)</t>
  </si>
  <si>
    <t>9. Đầu tư phát triển trên địa bàn</t>
  </si>
  <si>
    <t>3. Vốn đầu tư nước ngoài</t>
  </si>
  <si>
    <t xml:space="preserve"> - Vốn tự có</t>
  </si>
  <si>
    <t>I. Phân theo nguồn vốn</t>
  </si>
  <si>
    <t>II. Phân theo khoản mục đầu tư</t>
  </si>
  <si>
    <t>- Vốn đầu tư xây dựng cơ bản</t>
  </si>
  <si>
    <t>- Vốn đầu tư mua sắm tài sản cố định cho sản xuất không qua XDCB</t>
  </si>
  <si>
    <t>- Vốn đầu tư sửa chữa lớn, nâng cấp tài sản cố định</t>
  </si>
  <si>
    <t>- Vốn đầu tư bổ sung vốn lưu động</t>
  </si>
  <si>
    <t>- Vốn đầu tư khác</t>
  </si>
  <si>
    <t>Năm 2014</t>
  </si>
  <si>
    <t>Quý II so quý I</t>
  </si>
  <si>
    <t>Kế hoạch Hè Thu 2014</t>
  </si>
  <si>
    <t>Thực hiện Hè Thu 2013</t>
  </si>
  <si>
    <t>Ước thực hiện Hè Thu 2014</t>
  </si>
  <si>
    <t>Kế hoạch</t>
  </si>
  <si>
    <t>5. Mè</t>
  </si>
  <si>
    <t>6. Bông vải</t>
  </si>
  <si>
    <t>7. Cây khác</t>
  </si>
  <si>
    <t>3. Cây làm thuốc</t>
  </si>
  <si>
    <t>4. Sen</t>
  </si>
  <si>
    <t>5. Cây khác</t>
  </si>
  <si>
    <t>Ô tô các loại</t>
  </si>
  <si>
    <t>Đá quý, kim loại quý và sản phẩm</t>
  </si>
  <si>
    <t xml:space="preserve"> - Ngày khách phục vụ (chỉ tính đối với khách ngủ qua đêm)</t>
  </si>
  <si>
    <t>1. Vận tải hàng hóa</t>
  </si>
  <si>
    <t>Kinh tế Tập thể</t>
  </si>
  <si>
    <t>Kinh tế Cá thể</t>
  </si>
  <si>
    <t>Kinh tế Tư nhân</t>
  </si>
  <si>
    <t>2. Vận tải hành khách</t>
  </si>
  <si>
    <t>* Năm 2013 không có hộ cận nghèo</t>
  </si>
  <si>
    <t>4. Công tác giảm nghèo *</t>
  </si>
  <si>
    <t xml:space="preserve">     Lương thực</t>
  </si>
  <si>
    <t xml:space="preserve">     Ăn uống ngoài gia đình</t>
  </si>
  <si>
    <t xml:space="preserve">     Thực phẩm</t>
  </si>
  <si>
    <t>3. Chỉ số sản xuất công nghiệp</t>
  </si>
  <si>
    <t>4. Sản lượng một số sản phẩm công nghiệp chủ yếu</t>
  </si>
  <si>
    <t>6. Nông nghiệp</t>
  </si>
  <si>
    <t>7. Diện tích gieo trồng vụ Hè Thu năm 2014</t>
  </si>
  <si>
    <t>Đơn vị 
tính</t>
  </si>
  <si>
    <t>Thời điểm 1/4/2013</t>
  </si>
  <si>
    <t>Thời điểm 1/4/2014</t>
  </si>
  <si>
    <t>Con</t>
  </si>
  <si>
    <t>1000Con</t>
  </si>
  <si>
    <t>1000 quả</t>
  </si>
  <si>
    <t xml:space="preserve">                  - Số con xuất chuồng</t>
  </si>
  <si>
    <t>8. Số lượng và sản phẩm chăn nuôi thời điểm 1/4/2014</t>
  </si>
  <si>
    <t>1/4/2014 so với 1/4/2013 (%)</t>
  </si>
  <si>
    <t>I. Trâu, bò (ước tính)</t>
  </si>
  <si>
    <r>
      <rPr>
        <b/>
        <sz val="10"/>
        <rFont val="Times New Roman"/>
        <family val="1"/>
      </rPr>
      <t xml:space="preserve">   1. Trâu:</t>
    </r>
    <r>
      <rPr>
        <sz val="10"/>
        <rFont val="Times New Roman"/>
        <family val="1"/>
      </rPr>
      <t xml:space="preserve"> - Số con hiện có</t>
    </r>
  </si>
  <si>
    <t xml:space="preserve">                  - Sản lượng thịt hơi xuất chuồng</t>
  </si>
  <si>
    <r>
      <t xml:space="preserve">  </t>
    </r>
    <r>
      <rPr>
        <b/>
        <sz val="10"/>
        <rFont val="Times New Roman"/>
        <family val="1"/>
      </rPr>
      <t xml:space="preserve"> 2. Bò:</t>
    </r>
    <r>
      <rPr>
        <sz val="10"/>
        <rFont val="Times New Roman"/>
        <family val="1"/>
      </rPr>
      <t xml:space="preserve">    - Số con hiện có</t>
    </r>
  </si>
  <si>
    <t xml:space="preserve">                 - Số con xuất chuồng</t>
  </si>
  <si>
    <t xml:space="preserve">                 - Sản lượng thịt hơi xuất chuồng</t>
  </si>
  <si>
    <t xml:space="preserve">                 - Sản lượng sữa tươi</t>
  </si>
  <si>
    <r>
      <t xml:space="preserve">II. Heo:   </t>
    </r>
    <r>
      <rPr>
        <sz val="10"/>
        <rFont val="Times New Roman"/>
        <family val="1"/>
      </rPr>
      <t>- Số con hiện có</t>
    </r>
  </si>
  <si>
    <t xml:space="preserve">                - Số con xuất chuồng</t>
  </si>
  <si>
    <t xml:space="preserve">                - Sản lượng thịt hơi xuất chuồng</t>
  </si>
  <si>
    <t>III. Gia cầm</t>
  </si>
  <si>
    <r>
      <rPr>
        <b/>
        <sz val="10"/>
        <rFont val="Times New Roman"/>
        <family val="1"/>
      </rPr>
      <t>1. Gà:</t>
    </r>
    <r>
      <rPr>
        <sz val="10"/>
        <rFont val="Times New Roman"/>
        <family val="1"/>
      </rPr>
      <t xml:space="preserve">      - Số con hiện có</t>
    </r>
  </si>
  <si>
    <t xml:space="preserve">                 - Sản lượng trứng trong kỳ</t>
  </si>
  <si>
    <t>2. Vịt, ngan, ngỗng</t>
  </si>
  <si>
    <r>
      <t xml:space="preserve">  a. Vịt:   </t>
    </r>
    <r>
      <rPr>
        <sz val="10"/>
        <rFont val="Times New Roman"/>
        <family val="1"/>
      </rPr>
      <t xml:space="preserve"> - Số con hiện có</t>
    </r>
  </si>
  <si>
    <t xml:space="preserve">                 - Sản lượng trứng</t>
  </si>
  <si>
    <r>
      <t xml:space="preserve">  b. Ngan: </t>
    </r>
    <r>
      <rPr>
        <sz val="10"/>
        <rFont val="Times New Roman"/>
        <family val="1"/>
      </rPr>
      <t>- Số con hiện có</t>
    </r>
  </si>
  <si>
    <r>
      <t xml:space="preserve">  c</t>
    </r>
    <r>
      <rPr>
        <b/>
        <sz val="10"/>
        <rFont val="Times New Roman"/>
        <family val="1"/>
      </rPr>
      <t xml:space="preserve">. Ngỗng: </t>
    </r>
    <r>
      <rPr>
        <sz val="10"/>
        <rFont val="Times New Roman"/>
        <family val="1"/>
      </rPr>
      <t>- Số con hiện có</t>
    </r>
  </si>
  <si>
    <t>3. Gia cầm khác</t>
  </si>
  <si>
    <r>
      <t xml:space="preserve">   a</t>
    </r>
    <r>
      <rPr>
        <b/>
        <sz val="10"/>
        <rFont val="Times New Roman"/>
        <family val="1"/>
      </rPr>
      <t xml:space="preserve">. Chim cút: </t>
    </r>
    <r>
      <rPr>
        <sz val="10"/>
        <rFont val="Times New Roman"/>
        <family val="1"/>
      </rPr>
      <t>- Số con hiện có</t>
    </r>
  </si>
  <si>
    <t xml:space="preserve">                       - Số con xuất chuồng</t>
  </si>
  <si>
    <t xml:space="preserve">                       - Sản lượng thịt hơi xuất chuồng</t>
  </si>
  <si>
    <t xml:space="preserve">                       - Sản lượng trứng</t>
  </si>
  <si>
    <r>
      <t xml:space="preserve">   b. Bồ câu: </t>
    </r>
    <r>
      <rPr>
        <sz val="10"/>
        <rFont val="Times New Roman"/>
        <family val="1"/>
      </rPr>
      <t>- Số con hiện có</t>
    </r>
  </si>
  <si>
    <t xml:space="preserve">                      - Số con xuất chuồng</t>
  </si>
  <si>
    <t xml:space="preserve">                     - Sản lượng thịt hơi xuất chuồng</t>
  </si>
  <si>
    <r>
      <t xml:space="preserve">   c. Đà điểu: </t>
    </r>
    <r>
      <rPr>
        <sz val="10"/>
        <rFont val="Times New Roman"/>
        <family val="1"/>
      </rPr>
      <t>- Số con hiện có</t>
    </r>
  </si>
  <si>
    <t xml:space="preserve">                     - Số con xuất chuồng</t>
  </si>
  <si>
    <t xml:space="preserve">10. Tổng mức bán lẻ hàng hoá và doanh thu dịch vụ </t>
  </si>
  <si>
    <t>11. Doanh thu dịch vụ lưu trú ăn uống và du lịch lữ hành</t>
  </si>
  <si>
    <t>12. Doanh thu vận tải</t>
  </si>
  <si>
    <t>13. Kim ngạch xuất khẩu - nhập khẩu</t>
  </si>
  <si>
    <t>15. Vận tải hành khách, hàng hoá</t>
  </si>
  <si>
    <t>Dự ước 6 tháng năm 2014</t>
  </si>
  <si>
    <t>ĐVT: Tỷ đồng</t>
  </si>
  <si>
    <t>14. Chỉ chỉ số giá tiêu dùng, chỉ số giá vàng và đô la mỹ</t>
  </si>
  <si>
    <t>Dự toán năm 2014</t>
  </si>
  <si>
    <t>31/12/2013</t>
  </si>
  <si>
    <t xml:space="preserve"> - Tiền gửi bằng đồng Việt Nam</t>
  </si>
  <si>
    <t xml:space="preserve"> - Tiền gửi bằng ngoại tệ</t>
  </si>
  <si>
    <t>6T/2013</t>
  </si>
  <si>
    <t>6T/2014</t>
  </si>
  <si>
    <t xml:space="preserve"> Kế hoạch</t>
  </si>
  <si>
    <t>I. Tổng sản phẩm quốc nội GRDP ( SS 1994)</t>
  </si>
  <si>
    <t>2. Ngành công nghiệp - xây dựng</t>
  </si>
  <si>
    <t>Tr/đó: - Bán buôn và bán lẻ</t>
  </si>
  <si>
    <t xml:space="preserve">          - Dịch vụ lưu trú và ăn uống</t>
  </si>
  <si>
    <t xml:space="preserve">          - Vận tải kho bãi - Viễn thông</t>
  </si>
  <si>
    <t xml:space="preserve">          - Tài chính, ngân hàng BH</t>
  </si>
  <si>
    <t xml:space="preserve">          - Kinh doanh bất động sản</t>
  </si>
  <si>
    <t>II. Tổng sản phẩm quốc nội GRDP (SS 2010)</t>
  </si>
  <si>
    <t>CNXD</t>
  </si>
  <si>
    <t>TMDV</t>
  </si>
  <si>
    <t>NLTS</t>
  </si>
  <si>
    <t>30/6/2014</t>
  </si>
  <si>
    <t>30/6/2014 so với 31/12/2013 (%)</t>
  </si>
  <si>
    <t>5 tháng so dự toán</t>
  </si>
  <si>
    <t>2. Các khoản thu để lại chi quản lý qua NS</t>
  </si>
  <si>
    <t>6T/2014 so 6T/2013</t>
  </si>
  <si>
    <t>1. Dự ước tổng sản phẩm trên địa bàn (GRDP)</t>
  </si>
  <si>
    <t>1. Khu vực nông lâm, thuỷ sản</t>
  </si>
  <si>
    <t>2. Khu vực công nghiệp - xây dựng</t>
  </si>
  <si>
    <t>3. Khu vực dịch vụ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</si>
</sst>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 \ ########"/>
    <numFmt numFmtId="166" formatCode="#,##0.0;[Red]\-#,##0.0;\ &quot;-&quot;;[Blue]@"/>
    <numFmt numFmtId="167" formatCode="#,##0.0"/>
    <numFmt numFmtId="168" formatCode="_(* #,##0_);_(* \(#,##0\);_(* &quot;-&quot;??_);_(@_)"/>
    <numFmt numFmtId="169" formatCode="#,##0;[Red]#,##0"/>
    <numFmt numFmtId="170" formatCode="_(* #,##0.0_);_(* \(#,##0.0\);_(* &quot;-&quot;??_);_(@_)"/>
    <numFmt numFmtId="171" formatCode="0.0000000"/>
    <numFmt numFmtId="172" formatCode="#,##0.00;\-#,##0.0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0.000"/>
    <numFmt numFmtId="179" formatCode="0.00000"/>
    <numFmt numFmtId="180" formatCode="0.0000"/>
    <numFmt numFmtId="181" formatCode="#,##0.0_);\(#,##0.0\)"/>
    <numFmt numFmtId="182" formatCode="0.0%"/>
    <numFmt numFmtId="183" formatCode="_-* #,##0.00\ &quot;mk&quot;_-;\-* #,##0.00\ &quot;mk&quot;_-;_-* &quot;-&quot;??\ &quot;mk&quot;_-;_-@_-"/>
    <numFmt numFmtId="184" formatCode="#,##0.0;[Red]#,##0.0"/>
    <numFmt numFmtId="185" formatCode="_-* #,##0\ _P_t_s_-;\-* #,##0\ _P_t_s_-;_-* &quot;-&quot;\ _P_t_s_-;_-@_-"/>
    <numFmt numFmtId="186" formatCode="0.000000"/>
    <numFmt numFmtId="187" formatCode="_(* #,##0.0_);_(* \(#,##0.0\);_(* &quot;-&quot;?_);_(@_)"/>
    <numFmt numFmtId="188" formatCode="_(* #,##0.000_);_(* \(#,##0.000\);_(* &quot;-&quot;??_);_(@_)"/>
    <numFmt numFmtId="189" formatCode="[$-409]dddd\,\ mmmm\ dd\,\ yyyy"/>
    <numFmt numFmtId="190" formatCode="[$-409]h:mm:ss\ AM/PM"/>
    <numFmt numFmtId="191" formatCode="#,##0.0;\-#,##0.0"/>
    <numFmt numFmtId="192" formatCode="#,##0.00;[Red]#,##0.00"/>
    <numFmt numFmtId="193" formatCode="#,##0;\-#,##0"/>
    <numFmt numFmtId="194" formatCode="_(* #,##0.00_);_(* \(#,##0.00\);_(* &quot;-&quot;?_);_(@_)"/>
  </numFmts>
  <fonts count="76">
    <font>
      <sz val="14"/>
      <name val="Times New Roman"/>
      <family val="0"/>
    </font>
    <font>
      <b/>
      <sz val="12"/>
      <name val="Arial"/>
      <family val="2"/>
    </font>
    <font>
      <sz val="12"/>
      <name val=".VnTime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.VnTime"/>
      <family val="2"/>
    </font>
    <font>
      <sz val="8"/>
      <name val="Times New Roman"/>
      <family val="1"/>
    </font>
    <font>
      <sz val="8"/>
      <name val="Arial"/>
      <family val="2"/>
    </font>
    <font>
      <sz val="10"/>
      <name val="MS Sans Serif"/>
      <family val="2"/>
    </font>
    <font>
      <b/>
      <sz val="10"/>
      <name val="Times New Roman"/>
      <family val="1"/>
    </font>
    <font>
      <u val="single"/>
      <sz val="12"/>
      <color indexed="36"/>
      <name val="VNI-Times"/>
      <family val="0"/>
    </font>
    <font>
      <u val="single"/>
      <sz val="12"/>
      <color indexed="12"/>
      <name val="VNI-Times"/>
      <family val="0"/>
    </font>
    <font>
      <sz val="12"/>
      <name val="VNtimes new roman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i/>
      <sz val="10"/>
      <name val="Times New Roman"/>
      <family val="1"/>
    </font>
    <font>
      <b/>
      <i/>
      <sz val="10"/>
      <color indexed="63"/>
      <name val="Times New Roman"/>
      <family val="1"/>
    </font>
    <font>
      <sz val="10"/>
      <color indexed="63"/>
      <name val="Times New Roman"/>
      <family val="1"/>
    </font>
    <font>
      <i/>
      <sz val="10"/>
      <name val="Times New Roman"/>
      <family val="1"/>
    </font>
    <font>
      <b/>
      <sz val="10"/>
      <color indexed="63"/>
      <name val="Times New Roman"/>
      <family val="1"/>
    </font>
    <font>
      <b/>
      <i/>
      <sz val="14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13"/>
      <name val=".VnTime"/>
      <family val="2"/>
    </font>
    <font>
      <b/>
      <sz val="13"/>
      <name val="Times New Roman"/>
      <family val="1"/>
    </font>
    <font>
      <i/>
      <sz val="13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" fillId="0" borderId="3" applyNumberFormat="0" applyAlignment="0" applyProtection="0"/>
    <xf numFmtId="0" fontId="1" fillId="0" borderId="4">
      <alignment horizontal="left" vertical="center"/>
      <protection/>
    </xf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8" applyNumberFormat="0" applyFill="0" applyAlignment="0" applyProtection="0"/>
    <xf numFmtId="0" fontId="6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0" fillId="32" borderId="9" applyNumberFormat="0" applyFont="0" applyAlignment="0" applyProtection="0"/>
    <xf numFmtId="0" fontId="69" fillId="27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11" applyNumberFormat="0" applyFill="0" applyAlignment="0" applyProtection="0"/>
    <xf numFmtId="0" fontId="72" fillId="0" borderId="0" applyNumberFormat="0" applyFill="0" applyBorder="0" applyAlignment="0" applyProtection="0"/>
  </cellStyleXfs>
  <cellXfs count="542">
    <xf numFmtId="0" fontId="0" fillId="0" borderId="0" xfId="0" applyAlignment="1">
      <alignment/>
    </xf>
    <xf numFmtId="0" fontId="4" fillId="0" borderId="0" xfId="70" applyFont="1">
      <alignment/>
      <protection/>
    </xf>
    <xf numFmtId="0" fontId="9" fillId="0" borderId="0" xfId="70" applyFont="1" applyBorder="1">
      <alignment/>
      <protection/>
    </xf>
    <xf numFmtId="0" fontId="9" fillId="0" borderId="0" xfId="70" applyFont="1" applyBorder="1" applyAlignment="1">
      <alignment horizontal="left"/>
      <protection/>
    </xf>
    <xf numFmtId="0" fontId="4" fillId="0" borderId="0" xfId="70" applyFont="1" applyBorder="1" applyAlignment="1">
      <alignment horizontal="left" indent="1"/>
      <protection/>
    </xf>
    <xf numFmtId="0" fontId="9" fillId="0" borderId="0" xfId="66" applyFont="1" applyFill="1">
      <alignment/>
      <protection/>
    </xf>
    <xf numFmtId="0" fontId="4" fillId="0" borderId="0" xfId="66" applyFont="1" applyFill="1">
      <alignment/>
      <protection/>
    </xf>
    <xf numFmtId="3" fontId="4" fillId="0" borderId="0" xfId="66" applyNumberFormat="1" applyFont="1" applyFill="1" applyBorder="1" applyAlignment="1">
      <alignment horizontal="right" vertical="center"/>
      <protection/>
    </xf>
    <xf numFmtId="0" fontId="4" fillId="0" borderId="0" xfId="66" applyFont="1" applyFill="1" applyBorder="1" applyAlignment="1">
      <alignment horizontal="right" vertical="center"/>
      <protection/>
    </xf>
    <xf numFmtId="3" fontId="4" fillId="0" borderId="0" xfId="66" applyNumberFormat="1" applyFont="1" applyFill="1" applyBorder="1" applyAlignment="1">
      <alignment horizontal="center" vertical="center"/>
      <protection/>
    </xf>
    <xf numFmtId="0" fontId="4" fillId="0" borderId="0" xfId="66" applyFont="1" applyFill="1" applyBorder="1" applyAlignment="1">
      <alignment horizontal="center" vertical="center"/>
      <protection/>
    </xf>
    <xf numFmtId="3" fontId="4" fillId="0" borderId="0" xfId="66" applyNumberFormat="1" applyFont="1" applyFill="1" applyBorder="1" applyAlignment="1">
      <alignment vertical="center"/>
      <protection/>
    </xf>
    <xf numFmtId="3" fontId="9" fillId="0" borderId="0" xfId="66" applyNumberFormat="1" applyFont="1" applyFill="1" applyBorder="1" applyAlignment="1">
      <alignment vertical="center"/>
      <protection/>
    </xf>
    <xf numFmtId="3" fontId="9" fillId="0" borderId="0" xfId="66" applyNumberFormat="1" applyFont="1" applyFill="1" applyBorder="1" applyAlignment="1">
      <alignment horizontal="right" vertical="center"/>
      <protection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9" fillId="0" borderId="12" xfId="72" applyNumberFormat="1" applyFont="1" applyBorder="1" applyAlignment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12" xfId="0" applyFont="1" applyBorder="1" applyAlignment="1">
      <alignment/>
    </xf>
    <xf numFmtId="168" fontId="4" fillId="0" borderId="0" xfId="42" applyNumberFormat="1" applyFont="1" applyAlignment="1">
      <alignment/>
    </xf>
    <xf numFmtId="0" fontId="9" fillId="0" borderId="0" xfId="70" applyFont="1">
      <alignment/>
      <protection/>
    </xf>
    <xf numFmtId="0" fontId="4" fillId="0" borderId="0" xfId="76" applyNumberFormat="1" applyFont="1" applyBorder="1" applyAlignment="1">
      <alignment horizontal="center" vertical="center" wrapText="1"/>
      <protection/>
    </xf>
    <xf numFmtId="0" fontId="17" fillId="0" borderId="12" xfId="0" applyNumberFormat="1" applyFont="1" applyBorder="1" applyAlignment="1" quotePrefix="1">
      <alignment horizontal="center"/>
    </xf>
    <xf numFmtId="3" fontId="4" fillId="0" borderId="12" xfId="66" applyNumberFormat="1" applyFont="1" applyFill="1" applyBorder="1">
      <alignment/>
      <protection/>
    </xf>
    <xf numFmtId="0" fontId="4" fillId="0" borderId="12" xfId="66" applyFont="1" applyFill="1" applyBorder="1">
      <alignment/>
      <protection/>
    </xf>
    <xf numFmtId="0" fontId="4" fillId="0" borderId="0" xfId="70" applyFont="1" applyAlignment="1" quotePrefix="1">
      <alignment horizontal="center"/>
      <protection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12" xfId="42" applyFont="1" applyFill="1" applyBorder="1" applyAlignment="1">
      <alignment/>
    </xf>
    <xf numFmtId="0" fontId="9" fillId="0" borderId="0" xfId="76" applyNumberFormat="1" applyFont="1" applyBorder="1" applyAlignment="1">
      <alignment horizontal="center" vertical="center" wrapText="1"/>
      <protection/>
    </xf>
    <xf numFmtId="0" fontId="9" fillId="0" borderId="12" xfId="0" applyFont="1" applyBorder="1" applyAlignment="1">
      <alignment/>
    </xf>
    <xf numFmtId="0" fontId="4" fillId="0" borderId="0" xfId="0" applyFont="1" applyAlignment="1">
      <alignment horizontal="center"/>
    </xf>
    <xf numFmtId="0" fontId="9" fillId="0" borderId="12" xfId="70" applyNumberFormat="1" applyFont="1" applyFill="1" applyBorder="1" applyAlignment="1">
      <alignment/>
      <protection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66" applyFont="1" applyFill="1" applyAlignment="1">
      <alignment horizontal="left"/>
      <protection/>
    </xf>
    <xf numFmtId="0" fontId="9" fillId="0" borderId="0" xfId="66" applyFont="1" applyFill="1" applyBorder="1" applyAlignment="1">
      <alignment horizontal="left"/>
      <protection/>
    </xf>
    <xf numFmtId="43" fontId="9" fillId="0" borderId="0" xfId="42" applyFont="1" applyFill="1" applyAlignment="1">
      <alignment horizontal="left"/>
    </xf>
    <xf numFmtId="0" fontId="9" fillId="0" borderId="0" xfId="66" applyFont="1" applyFill="1" applyBorder="1" applyAlignment="1">
      <alignment horizontal="center"/>
      <protection/>
    </xf>
    <xf numFmtId="1" fontId="9" fillId="0" borderId="0" xfId="66" applyNumberFormat="1" applyFont="1" applyFill="1" applyBorder="1" applyAlignment="1">
      <alignment horizontal="center"/>
      <protection/>
    </xf>
    <xf numFmtId="0" fontId="9" fillId="0" borderId="0" xfId="66" applyFont="1" applyFill="1" applyBorder="1" applyAlignment="1" quotePrefix="1">
      <alignment horizontal="center" vertical="center"/>
      <protection/>
    </xf>
    <xf numFmtId="0" fontId="9" fillId="0" borderId="0" xfId="66" applyFont="1" applyFill="1" applyBorder="1" applyAlignment="1">
      <alignment horizontal="center" vertical="center"/>
      <protection/>
    </xf>
    <xf numFmtId="43" fontId="9" fillId="0" borderId="0" xfId="42" applyFont="1" applyFill="1" applyBorder="1" applyAlignment="1">
      <alignment horizontal="center" vertical="center"/>
    </xf>
    <xf numFmtId="0" fontId="4" fillId="0" borderId="0" xfId="66" applyFont="1" applyBorder="1" applyAlignment="1">
      <alignment vertical="center"/>
      <protection/>
    </xf>
    <xf numFmtId="0" fontId="4" fillId="0" borderId="0" xfId="66" applyFont="1" applyFill="1" applyAlignment="1">
      <alignment vertical="center"/>
      <protection/>
    </xf>
    <xf numFmtId="0" fontId="4" fillId="0" borderId="0" xfId="66" applyFont="1" applyBorder="1" applyAlignment="1">
      <alignment horizontal="justify" vertical="center" wrapText="1"/>
      <protection/>
    </xf>
    <xf numFmtId="0" fontId="9" fillId="0" borderId="0" xfId="66" applyFont="1" applyBorder="1" applyAlignment="1">
      <alignment horizontal="justify" vertical="center" wrapText="1"/>
      <protection/>
    </xf>
    <xf numFmtId="0" fontId="9" fillId="0" borderId="0" xfId="66" applyFont="1" applyFill="1" applyAlignment="1">
      <alignment vertical="center"/>
      <protection/>
    </xf>
    <xf numFmtId="0" fontId="4" fillId="0" borderId="12" xfId="66" applyFont="1" applyFill="1" applyBorder="1" applyAlignment="1">
      <alignment horizontal="center"/>
      <protection/>
    </xf>
    <xf numFmtId="0" fontId="4" fillId="0" borderId="0" xfId="66" applyFont="1" applyFill="1" applyBorder="1">
      <alignment/>
      <protection/>
    </xf>
    <xf numFmtId="0" fontId="4" fillId="0" borderId="0" xfId="66" applyFont="1" applyFill="1" applyAlignment="1">
      <alignment horizontal="center"/>
      <protection/>
    </xf>
    <xf numFmtId="3" fontId="4" fillId="0" borderId="0" xfId="66" applyNumberFormat="1" applyFont="1" applyFill="1">
      <alignment/>
      <protection/>
    </xf>
    <xf numFmtId="43" fontId="4" fillId="0" borderId="0" xfId="42" applyFont="1" applyFill="1" applyAlignment="1">
      <alignment/>
    </xf>
    <xf numFmtId="3" fontId="4" fillId="0" borderId="0" xfId="66" applyNumberFormat="1" applyFont="1" applyFill="1" applyBorder="1">
      <alignment/>
      <protection/>
    </xf>
    <xf numFmtId="3" fontId="5" fillId="0" borderId="0" xfId="66" applyNumberFormat="1" applyFont="1" applyBorder="1">
      <alignment/>
      <protection/>
    </xf>
    <xf numFmtId="0" fontId="9" fillId="0" borderId="12" xfId="0" applyFont="1" applyBorder="1" applyAlignment="1">
      <alignment horizontal="center" vertical="center" wrapText="1"/>
    </xf>
    <xf numFmtId="0" fontId="9" fillId="0" borderId="4" xfId="66" applyFont="1" applyFill="1" applyBorder="1" applyAlignment="1">
      <alignment horizontal="center" vertical="center" wrapText="1"/>
      <protection/>
    </xf>
    <xf numFmtId="0" fontId="22" fillId="0" borderId="0" xfId="64" applyFont="1" applyFill="1" applyBorder="1" applyAlignment="1">
      <alignment horizontal="left"/>
      <protection/>
    </xf>
    <xf numFmtId="0" fontId="9" fillId="0" borderId="0" xfId="64" applyFont="1" applyFill="1" applyBorder="1" applyAlignment="1">
      <alignment horizontal="left" vertical="center"/>
      <protection/>
    </xf>
    <xf numFmtId="0" fontId="4" fillId="0" borderId="12" xfId="0" applyFont="1" applyBorder="1" applyAlignment="1">
      <alignment horizontal="center"/>
    </xf>
    <xf numFmtId="0" fontId="4" fillId="0" borderId="0" xfId="70" applyFont="1" applyAlignment="1">
      <alignment horizontal="center"/>
      <protection/>
    </xf>
    <xf numFmtId="0" fontId="9" fillId="0" borderId="0" xfId="70" applyFont="1" applyAlignment="1">
      <alignment vertical="center"/>
      <protection/>
    </xf>
    <xf numFmtId="0" fontId="4" fillId="0" borderId="0" xfId="70" applyFont="1" applyAlignment="1">
      <alignment horizontal="center" vertical="center"/>
      <protection/>
    </xf>
    <xf numFmtId="0" fontId="4" fillId="0" borderId="0" xfId="70" applyFont="1" applyAlignment="1">
      <alignment vertical="center"/>
      <protection/>
    </xf>
    <xf numFmtId="43" fontId="4" fillId="0" borderId="0" xfId="42" applyFont="1" applyAlignment="1">
      <alignment vertical="center"/>
    </xf>
    <xf numFmtId="0" fontId="4" fillId="0" borderId="0" xfId="70" applyFont="1" applyBorder="1" applyAlignment="1">
      <alignment vertical="center"/>
      <protection/>
    </xf>
    <xf numFmtId="0" fontId="4" fillId="0" borderId="0" xfId="70" applyFont="1" applyBorder="1" applyAlignment="1">
      <alignment horizontal="center" vertical="center"/>
      <protection/>
    </xf>
    <xf numFmtId="0" fontId="4" fillId="0" borderId="12" xfId="70" applyFont="1" applyBorder="1" applyAlignment="1">
      <alignment vertical="center"/>
      <protection/>
    </xf>
    <xf numFmtId="0" fontId="4" fillId="0" borderId="12" xfId="70" applyFont="1" applyBorder="1" applyAlignment="1">
      <alignment horizontal="center" vertical="center"/>
      <protection/>
    </xf>
    <xf numFmtId="168" fontId="4" fillId="0" borderId="12" xfId="42" applyNumberFormat="1" applyFont="1" applyBorder="1" applyAlignment="1">
      <alignment vertical="center"/>
    </xf>
    <xf numFmtId="43" fontId="4" fillId="0" borderId="12" xfId="42" applyFont="1" applyBorder="1" applyAlignment="1">
      <alignment vertical="center"/>
    </xf>
    <xf numFmtId="0" fontId="4" fillId="0" borderId="0" xfId="0" applyFont="1" applyAlignment="1">
      <alignment vertical="center"/>
    </xf>
    <xf numFmtId="43" fontId="9" fillId="0" borderId="0" xfId="42" applyFont="1" applyBorder="1" applyAlignment="1">
      <alignment horizontal="center" vertical="center" wrapText="1"/>
    </xf>
    <xf numFmtId="0" fontId="9" fillId="0" borderId="0" xfId="76" applyNumberFormat="1" applyFont="1" applyBorder="1" applyAlignment="1">
      <alignment vertical="center"/>
      <protection/>
    </xf>
    <xf numFmtId="0" fontId="17" fillId="0" borderId="0" xfId="0" applyNumberFormat="1" applyFont="1" applyBorder="1" applyAlignment="1">
      <alignment vertical="center"/>
    </xf>
    <xf numFmtId="0" fontId="18" fillId="0" borderId="0" xfId="0" applyNumberFormat="1" applyFont="1" applyBorder="1" applyAlignment="1">
      <alignment vertical="center"/>
    </xf>
    <xf numFmtId="0" fontId="17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vertical="center"/>
    </xf>
    <xf numFmtId="0" fontId="9" fillId="0" borderId="0" xfId="76" applyNumberFormat="1" applyFont="1" applyBorder="1" applyAlignment="1">
      <alignment horizontal="left" vertical="center"/>
      <protection/>
    </xf>
    <xf numFmtId="0" fontId="18" fillId="0" borderId="0" xfId="0" applyNumberFormat="1" applyFont="1" applyBorder="1" applyAlignment="1" quotePrefix="1">
      <alignment horizontal="center" vertical="center"/>
    </xf>
    <xf numFmtId="0" fontId="9" fillId="0" borderId="12" xfId="66" applyFont="1" applyFill="1" applyBorder="1" applyAlignment="1">
      <alignment horizontal="left"/>
      <protection/>
    </xf>
    <xf numFmtId="43" fontId="9" fillId="0" borderId="4" xfId="47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8" fontId="4" fillId="0" borderId="0" xfId="0" applyNumberFormat="1" applyFont="1" applyAlignment="1">
      <alignment vertical="center"/>
    </xf>
    <xf numFmtId="168" fontId="9" fillId="0" borderId="0" xfId="0" applyNumberFormat="1" applyFont="1" applyAlignment="1">
      <alignment vertical="center"/>
    </xf>
    <xf numFmtId="43" fontId="4" fillId="0" borderId="0" xfId="42" applyNumberFormat="1" applyFont="1" applyAlignment="1">
      <alignment/>
    </xf>
    <xf numFmtId="172" fontId="9" fillId="0" borderId="0" xfId="0" applyNumberFormat="1" applyFont="1" applyBorder="1" applyAlignment="1" applyProtection="1">
      <alignment horizontal="right" vertical="center"/>
      <protection/>
    </xf>
    <xf numFmtId="172" fontId="4" fillId="0" borderId="0" xfId="0" applyNumberFormat="1" applyFont="1" applyBorder="1" applyAlignment="1" applyProtection="1">
      <alignment horizontal="right" vertical="center"/>
      <protection/>
    </xf>
    <xf numFmtId="0" fontId="9" fillId="0" borderId="0" xfId="72" applyNumberFormat="1" applyFont="1" applyBorder="1" applyAlignment="1">
      <alignment horizontal="center"/>
      <protection/>
    </xf>
    <xf numFmtId="0" fontId="9" fillId="0" borderId="0" xfId="76" applyNumberFormat="1" applyFont="1" applyBorder="1" applyAlignment="1">
      <alignment horizontal="center" vertical="center"/>
      <protection/>
    </xf>
    <xf numFmtId="2" fontId="4" fillId="0" borderId="0" xfId="0" applyNumberFormat="1" applyFont="1" applyAlignment="1">
      <alignment/>
    </xf>
    <xf numFmtId="2" fontId="4" fillId="0" borderId="12" xfId="0" applyNumberFormat="1" applyFont="1" applyBorder="1" applyAlignment="1">
      <alignment/>
    </xf>
    <xf numFmtId="3" fontId="9" fillId="0" borderId="0" xfId="70" applyNumberFormat="1" applyFont="1" applyBorder="1" applyAlignment="1">
      <alignment/>
      <protection/>
    </xf>
    <xf numFmtId="3" fontId="9" fillId="0" borderId="0" xfId="42" applyNumberFormat="1" applyFont="1" applyBorder="1" applyAlignment="1">
      <alignment/>
    </xf>
    <xf numFmtId="43" fontId="4" fillId="0" borderId="0" xfId="42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4" fillId="0" borderId="12" xfId="70" applyFont="1" applyBorder="1">
      <alignment/>
      <protection/>
    </xf>
    <xf numFmtId="43" fontId="4" fillId="0" borderId="0" xfId="42" applyNumberFormat="1" applyFont="1" applyFill="1" applyBorder="1" applyAlignment="1">
      <alignment horizontal="right" vertical="center"/>
    </xf>
    <xf numFmtId="43" fontId="4" fillId="0" borderId="0" xfId="66" applyNumberFormat="1" applyFont="1" applyFill="1" applyAlignment="1">
      <alignment vertical="center"/>
      <protection/>
    </xf>
    <xf numFmtId="0" fontId="19" fillId="0" borderId="0" xfId="66" applyFont="1" applyFill="1">
      <alignment/>
      <protection/>
    </xf>
    <xf numFmtId="43" fontId="9" fillId="0" borderId="0" xfId="0" applyNumberFormat="1" applyFont="1" applyAlignment="1">
      <alignment vertical="center"/>
    </xf>
    <xf numFmtId="0" fontId="4" fillId="0" borderId="0" xfId="66" applyFont="1" applyFill="1" applyBorder="1" applyAlignment="1">
      <alignment horizontal="center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43" fontId="4" fillId="0" borderId="0" xfId="42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43" fontId="4" fillId="0" borderId="0" xfId="42" applyFont="1" applyFill="1" applyAlignment="1">
      <alignment vertical="center"/>
    </xf>
    <xf numFmtId="168" fontId="4" fillId="0" borderId="0" xfId="42" applyNumberFormat="1" applyFont="1" applyFill="1" applyAlignment="1">
      <alignment vertical="center"/>
    </xf>
    <xf numFmtId="168" fontId="9" fillId="0" borderId="0" xfId="42" applyNumberFormat="1" applyFont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vertical="center"/>
    </xf>
    <xf numFmtId="43" fontId="27" fillId="0" borderId="0" xfId="42" applyFont="1" applyFill="1" applyAlignment="1">
      <alignment/>
    </xf>
    <xf numFmtId="0" fontId="27" fillId="0" borderId="0" xfId="0" applyFont="1" applyFill="1" applyBorder="1" applyAlignment="1">
      <alignment/>
    </xf>
    <xf numFmtId="3" fontId="27" fillId="0" borderId="0" xfId="0" applyNumberFormat="1" applyFont="1" applyFill="1" applyAlignment="1">
      <alignment/>
    </xf>
    <xf numFmtId="0" fontId="23" fillId="0" borderId="0" xfId="0" applyFont="1" applyFill="1" applyAlignment="1">
      <alignment horizontal="left"/>
    </xf>
    <xf numFmtId="0" fontId="2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justify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184" fontId="28" fillId="0" borderId="0" xfId="42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justify" vertical="center" wrapText="1"/>
    </xf>
    <xf numFmtId="184" fontId="29" fillId="0" borderId="0" xfId="42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3" fillId="0" borderId="0" xfId="70" applyNumberFormat="1" applyFont="1" applyFill="1" applyBorder="1" applyAlignment="1">
      <alignment/>
      <protection/>
    </xf>
    <xf numFmtId="0" fontId="23" fillId="0" borderId="0" xfId="70" applyFont="1" applyAlignment="1">
      <alignment horizontal="center"/>
      <protection/>
    </xf>
    <xf numFmtId="0" fontId="23" fillId="0" borderId="0" xfId="70" applyFont="1">
      <alignment/>
      <protection/>
    </xf>
    <xf numFmtId="43" fontId="23" fillId="0" borderId="0" xfId="42" applyFont="1" applyAlignment="1">
      <alignment/>
    </xf>
    <xf numFmtId="0" fontId="23" fillId="0" borderId="0" xfId="0" applyFont="1" applyAlignment="1">
      <alignment horizontal="center"/>
    </xf>
    <xf numFmtId="2" fontId="23" fillId="0" borderId="0" xfId="0" applyNumberFormat="1" applyFont="1" applyAlignment="1">
      <alignment/>
    </xf>
    <xf numFmtId="0" fontId="27" fillId="0" borderId="12" xfId="0" applyFont="1" applyFill="1" applyBorder="1" applyAlignment="1">
      <alignment/>
    </xf>
    <xf numFmtId="0" fontId="24" fillId="0" borderId="12" xfId="0" applyFont="1" applyFill="1" applyBorder="1" applyAlignment="1">
      <alignment horizontal="center"/>
    </xf>
    <xf numFmtId="3" fontId="27" fillId="0" borderId="12" xfId="0" applyNumberFormat="1" applyFont="1" applyFill="1" applyBorder="1" applyAlignment="1">
      <alignment/>
    </xf>
    <xf numFmtId="43" fontId="27" fillId="0" borderId="12" xfId="42" applyFont="1" applyFill="1" applyBorder="1" applyAlignment="1">
      <alignment/>
    </xf>
    <xf numFmtId="2" fontId="4" fillId="0" borderId="0" xfId="0" applyNumberFormat="1" applyFont="1" applyFill="1" applyAlignment="1">
      <alignment/>
    </xf>
    <xf numFmtId="0" fontId="4" fillId="0" borderId="12" xfId="0" applyFont="1" applyBorder="1" applyAlignment="1">
      <alignment wrapText="1"/>
    </xf>
    <xf numFmtId="168" fontId="4" fillId="0" borderId="0" xfId="42" applyNumberFormat="1" applyFont="1" applyBorder="1" applyAlignment="1">
      <alignment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4" fillId="0" borderId="0" xfId="0" applyFont="1" applyAlignment="1">
      <alignment wrapText="1"/>
    </xf>
    <xf numFmtId="2" fontId="4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2" fontId="4" fillId="0" borderId="0" xfId="0" applyNumberFormat="1" applyFont="1" applyFill="1" applyBorder="1" applyAlignment="1">
      <alignment horizontal="justify" vertical="center" wrapText="1"/>
    </xf>
    <xf numFmtId="168" fontId="4" fillId="0" borderId="0" xfId="0" applyNumberFormat="1" applyFont="1" applyBorder="1" applyAlignment="1">
      <alignment vertical="center"/>
    </xf>
    <xf numFmtId="2" fontId="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 wrapText="1"/>
    </xf>
    <xf numFmtId="168" fontId="30" fillId="0" borderId="0" xfId="42" applyNumberFormat="1" applyFont="1" applyFill="1" applyAlignment="1">
      <alignment vertical="center"/>
    </xf>
    <xf numFmtId="168" fontId="31" fillId="0" borderId="0" xfId="42" applyNumberFormat="1" applyFont="1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right" vertical="center"/>
      <protection/>
    </xf>
    <xf numFmtId="0" fontId="32" fillId="0" borderId="12" xfId="0" applyFont="1" applyBorder="1" applyAlignment="1">
      <alignment/>
    </xf>
    <xf numFmtId="0" fontId="32" fillId="0" borderId="0" xfId="0" applyFont="1" applyBorder="1" applyAlignment="1">
      <alignment/>
    </xf>
    <xf numFmtId="0" fontId="34" fillId="0" borderId="0" xfId="0" applyFont="1" applyBorder="1" applyAlignment="1">
      <alignment vertical="center"/>
    </xf>
    <xf numFmtId="0" fontId="33" fillId="0" borderId="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/>
    </xf>
    <xf numFmtId="168" fontId="4" fillId="0" borderId="12" xfId="42" applyNumberFormat="1" applyFont="1" applyBorder="1" applyAlignment="1">
      <alignment/>
    </xf>
    <xf numFmtId="0" fontId="23" fillId="0" borderId="0" xfId="0" applyFont="1" applyAlignment="1">
      <alignment wrapText="1"/>
    </xf>
    <xf numFmtId="0" fontId="23" fillId="0" borderId="0" xfId="66" applyFont="1" applyFill="1" applyAlignment="1">
      <alignment horizontal="left"/>
      <protection/>
    </xf>
    <xf numFmtId="0" fontId="23" fillId="0" borderId="0" xfId="0" applyFont="1" applyAlignment="1">
      <alignment horizontal="center" vertical="center"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left" wrapText="1"/>
    </xf>
    <xf numFmtId="0" fontId="24" fillId="0" borderId="12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172" fontId="24" fillId="0" borderId="12" xfId="0" applyNumberFormat="1" applyFont="1" applyBorder="1" applyAlignment="1" applyProtection="1">
      <alignment horizontal="right" vertical="center"/>
      <protection/>
    </xf>
    <xf numFmtId="0" fontId="24" fillId="0" borderId="0" xfId="0" applyFont="1" applyAlignment="1">
      <alignment horizontal="left" wrapText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3" fontId="9" fillId="0" borderId="0" xfId="0" applyNumberFormat="1" applyFont="1" applyFill="1" applyBorder="1" applyAlignment="1" applyProtection="1">
      <alignment horizontal="right" vertical="center"/>
      <protection/>
    </xf>
    <xf numFmtId="2" fontId="28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16" fillId="0" borderId="0" xfId="0" applyFont="1" applyFill="1" applyBorder="1" applyAlignment="1" applyProtection="1">
      <alignment horizontal="left" vertical="center"/>
      <protection/>
    </xf>
    <xf numFmtId="3" fontId="4" fillId="0" borderId="0" xfId="0" applyNumberFormat="1" applyFont="1" applyFill="1" applyBorder="1" applyAlignment="1" applyProtection="1">
      <alignment horizontal="left" vertical="center"/>
      <protection/>
    </xf>
    <xf numFmtId="2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3" fillId="0" borderId="0" xfId="72" applyNumberFormat="1" applyFont="1" applyBorder="1" applyAlignment="1">
      <alignment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3" fontId="9" fillId="0" borderId="0" xfId="0" applyNumberFormat="1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73" fillId="0" borderId="0" xfId="0" applyFont="1" applyBorder="1" applyAlignment="1">
      <alignment vertical="center" wrapText="1"/>
    </xf>
    <xf numFmtId="0" fontId="4" fillId="0" borderId="0" xfId="0" applyFont="1" applyBorder="1" applyAlignment="1" quotePrefix="1">
      <alignment horizontal="center" vertical="center"/>
    </xf>
    <xf numFmtId="4" fontId="4" fillId="0" borderId="0" xfId="0" applyNumberFormat="1" applyFont="1" applyBorder="1" applyAlignment="1">
      <alignment vertical="center" wrapText="1"/>
    </xf>
    <xf numFmtId="4" fontId="73" fillId="0" borderId="0" xfId="42" applyNumberFormat="1" applyFont="1" applyBorder="1" applyAlignment="1">
      <alignment vertical="center"/>
    </xf>
    <xf numFmtId="4" fontId="4" fillId="0" borderId="0" xfId="42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2" fontId="24" fillId="0" borderId="0" xfId="0" applyNumberFormat="1" applyFont="1" applyAlignment="1">
      <alignment/>
    </xf>
    <xf numFmtId="2" fontId="24" fillId="0" borderId="12" xfId="0" applyNumberFormat="1" applyFont="1" applyBorder="1" applyAlignment="1">
      <alignment/>
    </xf>
    <xf numFmtId="43" fontId="9" fillId="0" borderId="0" xfId="44" applyNumberFormat="1" applyFont="1" applyBorder="1" applyAlignment="1">
      <alignment vertical="center"/>
    </xf>
    <xf numFmtId="43" fontId="4" fillId="0" borderId="0" xfId="44" applyNumberFormat="1" applyFont="1" applyBorder="1" applyAlignment="1">
      <alignment horizontal="center" vertical="center"/>
    </xf>
    <xf numFmtId="43" fontId="4" fillId="0" borderId="0" xfId="44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168" fontId="4" fillId="0" borderId="0" xfId="44" applyNumberFormat="1" applyFont="1" applyBorder="1" applyAlignment="1">
      <alignment vertical="center"/>
    </xf>
    <xf numFmtId="168" fontId="4" fillId="0" borderId="0" xfId="44" applyNumberFormat="1" applyFont="1" applyFill="1" applyBorder="1" applyAlignment="1">
      <alignment vertical="center"/>
    </xf>
    <xf numFmtId="168" fontId="4" fillId="0" borderId="0" xfId="44" applyNumberFormat="1" applyFont="1" applyFill="1" applyBorder="1" applyAlignment="1">
      <alignment horizontal="center" vertical="center"/>
    </xf>
    <xf numFmtId="43" fontId="4" fillId="0" borderId="0" xfId="44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justify" vertical="center"/>
    </xf>
    <xf numFmtId="43" fontId="4" fillId="0" borderId="0" xfId="44" applyNumberFormat="1" applyFont="1" applyAlignment="1">
      <alignment horizontal="center" vertical="center"/>
    </xf>
    <xf numFmtId="43" fontId="9" fillId="0" borderId="0" xfId="44" applyNumberFormat="1" applyFont="1" applyAlignment="1">
      <alignment horizontal="center" vertical="center"/>
    </xf>
    <xf numFmtId="43" fontId="9" fillId="0" borderId="0" xfId="44" applyNumberFormat="1" applyFont="1" applyAlignment="1">
      <alignment vertical="center"/>
    </xf>
    <xf numFmtId="2" fontId="19" fillId="0" borderId="0" xfId="0" applyNumberFormat="1" applyFont="1" applyFill="1" applyBorder="1" applyAlignment="1">
      <alignment horizontal="center" vertical="center"/>
    </xf>
    <xf numFmtId="43" fontId="4" fillId="0" borderId="0" xfId="44" applyNumberFormat="1" applyFont="1" applyAlignment="1">
      <alignment vertical="center"/>
    </xf>
    <xf numFmtId="0" fontId="24" fillId="0" borderId="12" xfId="0" applyFont="1" applyBorder="1" applyAlignment="1">
      <alignment horizontal="center" vertical="center"/>
    </xf>
    <xf numFmtId="3" fontId="4" fillId="0" borderId="12" xfId="44" applyNumberFormat="1" applyFont="1" applyBorder="1" applyAlignment="1">
      <alignment vertical="center"/>
    </xf>
    <xf numFmtId="0" fontId="23" fillId="0" borderId="0" xfId="65" applyFont="1" applyFill="1" applyAlignment="1">
      <alignment wrapText="1"/>
      <protection/>
    </xf>
    <xf numFmtId="0" fontId="23" fillId="0" borderId="0" xfId="65" applyFont="1" applyFill="1" applyAlignment="1">
      <alignment horizontal="left"/>
      <protection/>
    </xf>
    <xf numFmtId="0" fontId="23" fillId="0" borderId="0" xfId="65" applyFont="1" applyFill="1" applyBorder="1" applyAlignment="1">
      <alignment horizontal="left"/>
      <protection/>
    </xf>
    <xf numFmtId="0" fontId="9" fillId="0" borderId="12" xfId="65" applyFont="1" applyFill="1" applyBorder="1" applyAlignment="1">
      <alignment wrapText="1"/>
      <protection/>
    </xf>
    <xf numFmtId="0" fontId="9" fillId="0" borderId="0" xfId="65" applyFont="1" applyFill="1" applyBorder="1" applyAlignment="1">
      <alignment horizontal="left"/>
      <protection/>
    </xf>
    <xf numFmtId="0" fontId="9" fillId="0" borderId="4" xfId="65" applyFont="1" applyFill="1" applyBorder="1" applyAlignment="1">
      <alignment vertical="center" wrapText="1"/>
      <protection/>
    </xf>
    <xf numFmtId="0" fontId="9" fillId="0" borderId="4" xfId="65" applyFont="1" applyFill="1" applyBorder="1" applyAlignment="1">
      <alignment horizontal="center" vertical="center" wrapText="1"/>
      <protection/>
    </xf>
    <xf numFmtId="0" fontId="9" fillId="0" borderId="0" xfId="65" applyFont="1" applyFill="1" applyBorder="1" applyAlignment="1">
      <alignment vertical="center" wrapText="1"/>
      <protection/>
    </xf>
    <xf numFmtId="172" fontId="9" fillId="0" borderId="0" xfId="65" applyNumberFormat="1" applyFont="1" applyFill="1" applyAlignment="1">
      <alignment vertical="center"/>
      <protection/>
    </xf>
    <xf numFmtId="0" fontId="9" fillId="0" borderId="0" xfId="65" applyFont="1" applyFill="1" applyAlignment="1">
      <alignment vertical="center"/>
      <protection/>
    </xf>
    <xf numFmtId="0" fontId="9" fillId="0" borderId="0" xfId="65" applyFont="1" applyBorder="1" applyAlignment="1">
      <alignment vertical="center" wrapText="1"/>
      <protection/>
    </xf>
    <xf numFmtId="0" fontId="4" fillId="0" borderId="0" xfId="65" applyFont="1" applyFill="1" applyBorder="1" applyAlignment="1">
      <alignment horizontal="left" vertical="center"/>
      <protection/>
    </xf>
    <xf numFmtId="172" fontId="4" fillId="0" borderId="0" xfId="65" applyNumberFormat="1" applyFont="1" applyFill="1" applyAlignment="1">
      <alignment vertical="center"/>
      <protection/>
    </xf>
    <xf numFmtId="0" fontId="4" fillId="0" borderId="0" xfId="65" applyFont="1" applyFill="1" applyAlignment="1">
      <alignment vertical="center"/>
      <protection/>
    </xf>
    <xf numFmtId="2" fontId="4" fillId="0" borderId="0" xfId="65" applyNumberFormat="1" applyFont="1" applyFill="1" applyAlignment="1">
      <alignment vertical="center"/>
      <protection/>
    </xf>
    <xf numFmtId="0" fontId="19" fillId="0" borderId="0" xfId="65" applyFont="1" applyFill="1" applyAlignment="1">
      <alignment vertical="center"/>
      <protection/>
    </xf>
    <xf numFmtId="0" fontId="4" fillId="0" borderId="0" xfId="65" applyFont="1" applyFill="1" applyBorder="1" applyAlignment="1">
      <alignment horizontal="left" vertical="center" wrapText="1"/>
      <protection/>
    </xf>
    <xf numFmtId="0" fontId="4" fillId="0" borderId="0" xfId="65" applyFont="1" applyFill="1" applyAlignment="1">
      <alignment horizontal="center" vertical="center" wrapText="1"/>
      <protection/>
    </xf>
    <xf numFmtId="0" fontId="9" fillId="0" borderId="0" xfId="65" applyFont="1" applyFill="1" applyBorder="1" applyAlignment="1">
      <alignment horizontal="left" vertical="center" wrapText="1"/>
      <protection/>
    </xf>
    <xf numFmtId="0" fontId="9" fillId="0" borderId="0" xfId="65" applyFont="1" applyFill="1" applyAlignment="1">
      <alignment horizontal="center" vertical="center" wrapText="1"/>
      <protection/>
    </xf>
    <xf numFmtId="0" fontId="4" fillId="0" borderId="12" xfId="65" applyFont="1" applyFill="1" applyBorder="1" applyAlignment="1">
      <alignment horizontal="left" vertical="center" wrapText="1"/>
      <protection/>
    </xf>
    <xf numFmtId="4" fontId="4" fillId="0" borderId="12" xfId="46" applyNumberFormat="1" applyFont="1" applyFill="1" applyBorder="1" applyAlignment="1">
      <alignment horizontal="right" vertical="center"/>
    </xf>
    <xf numFmtId="4" fontId="4" fillId="0" borderId="12" xfId="65" applyNumberFormat="1" applyFont="1" applyBorder="1" applyAlignment="1">
      <alignment vertical="center"/>
      <protection/>
    </xf>
    <xf numFmtId="0" fontId="4" fillId="0" borderId="12" xfId="65" applyFont="1" applyFill="1" applyBorder="1" applyAlignment="1">
      <alignment horizontal="center" vertical="center" wrapText="1"/>
      <protection/>
    </xf>
    <xf numFmtId="0" fontId="4" fillId="0" borderId="0" xfId="65" applyFont="1" applyFill="1" applyAlignment="1">
      <alignment horizontal="left" vertical="center" wrapText="1"/>
      <protection/>
    </xf>
    <xf numFmtId="4" fontId="4" fillId="0" borderId="0" xfId="46" applyNumberFormat="1" applyFont="1" applyFill="1" applyBorder="1" applyAlignment="1">
      <alignment horizontal="right" vertical="center"/>
    </xf>
    <xf numFmtId="4" fontId="4" fillId="0" borderId="0" xfId="65" applyNumberFormat="1" applyFont="1" applyBorder="1" applyAlignment="1">
      <alignment vertical="center"/>
      <protection/>
    </xf>
    <xf numFmtId="4" fontId="9" fillId="0" borderId="0" xfId="65" applyNumberFormat="1" applyFont="1" applyBorder="1" applyAlignment="1">
      <alignment vertical="center"/>
      <protection/>
    </xf>
    <xf numFmtId="0" fontId="4" fillId="0" borderId="0" xfId="65" applyFont="1" applyBorder="1" applyAlignment="1">
      <alignment vertical="center" wrapText="1"/>
      <protection/>
    </xf>
    <xf numFmtId="0" fontId="4" fillId="0" borderId="0" xfId="65" applyFont="1" applyFill="1" applyBorder="1" applyAlignment="1">
      <alignment wrapText="1"/>
      <protection/>
    </xf>
    <xf numFmtId="0" fontId="4" fillId="0" borderId="0" xfId="65" applyFont="1" applyFill="1" applyBorder="1">
      <alignment/>
      <protection/>
    </xf>
    <xf numFmtId="43" fontId="4" fillId="0" borderId="0" xfId="46" applyFont="1" applyFill="1" applyBorder="1" applyAlignment="1">
      <alignment/>
    </xf>
    <xf numFmtId="0" fontId="4" fillId="0" borderId="0" xfId="65" applyFont="1" applyFill="1">
      <alignment/>
      <protection/>
    </xf>
    <xf numFmtId="0" fontId="4" fillId="0" borderId="0" xfId="65" applyFont="1" applyFill="1" applyAlignment="1">
      <alignment wrapText="1"/>
      <protection/>
    </xf>
    <xf numFmtId="0" fontId="4" fillId="0" borderId="0" xfId="65" applyFont="1" applyBorder="1">
      <alignment/>
      <protection/>
    </xf>
    <xf numFmtId="43" fontId="4" fillId="0" borderId="0" xfId="46" applyFont="1" applyFill="1" applyAlignment="1">
      <alignment/>
    </xf>
    <xf numFmtId="168" fontId="9" fillId="0" borderId="12" xfId="44" applyNumberFormat="1" applyFont="1" applyBorder="1" applyAlignment="1">
      <alignment horizontal="center" vertical="center" wrapText="1"/>
    </xf>
    <xf numFmtId="2" fontId="9" fillId="0" borderId="12" xfId="44" applyNumberFormat="1" applyFont="1" applyFill="1" applyBorder="1" applyAlignment="1">
      <alignment horizontal="center" vertical="center" wrapText="1"/>
    </xf>
    <xf numFmtId="191" fontId="4" fillId="0" borderId="0" xfId="0" applyNumberFormat="1" applyFont="1" applyBorder="1" applyAlignment="1" applyProtection="1">
      <alignment horizontal="right" vertical="center"/>
      <protection/>
    </xf>
    <xf numFmtId="167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193" fontId="4" fillId="0" borderId="0" xfId="0" applyNumberFormat="1" applyFont="1" applyFill="1" applyBorder="1" applyAlignment="1" applyProtection="1">
      <alignment horizontal="right" vertical="center"/>
      <protection/>
    </xf>
    <xf numFmtId="172" fontId="4" fillId="0" borderId="0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Border="1" applyAlignment="1">
      <alignment horizontal="right" vertical="center"/>
    </xf>
    <xf numFmtId="193" fontId="4" fillId="0" borderId="0" xfId="0" applyNumberFormat="1" applyFont="1" applyBorder="1" applyAlignment="1" applyProtection="1">
      <alignment horizontal="right" vertical="center"/>
      <protection/>
    </xf>
    <xf numFmtId="3" fontId="4" fillId="0" borderId="0" xfId="0" applyNumberFormat="1" applyFont="1" applyBorder="1" applyAlignment="1">
      <alignment horizontal="right" vertical="center"/>
    </xf>
    <xf numFmtId="191" fontId="4" fillId="0" borderId="0" xfId="0" applyNumberFormat="1" applyFont="1" applyBorder="1" applyAlignment="1">
      <alignment horizontal="right" vertical="center"/>
    </xf>
    <xf numFmtId="172" fontId="4" fillId="0" borderId="0" xfId="0" applyNumberFormat="1" applyFont="1" applyBorder="1" applyAlignment="1">
      <alignment horizontal="right" vertical="center"/>
    </xf>
    <xf numFmtId="0" fontId="24" fillId="0" borderId="12" xfId="0" applyFont="1" applyBorder="1" applyAlignment="1">
      <alignment horizontal="left" vertical="center" wrapText="1"/>
    </xf>
    <xf numFmtId="0" fontId="24" fillId="0" borderId="12" xfId="0" applyFont="1" applyBorder="1" applyAlignment="1">
      <alignment vertical="center"/>
    </xf>
    <xf numFmtId="0" fontId="24" fillId="0" borderId="12" xfId="0" applyFont="1" applyBorder="1" applyAlignment="1">
      <alignment vertical="center" wrapText="1"/>
    </xf>
    <xf numFmtId="0" fontId="23" fillId="0" borderId="0" xfId="66" applyFont="1" applyFill="1" applyBorder="1" applyAlignment="1">
      <alignment horizontal="left"/>
      <protection/>
    </xf>
    <xf numFmtId="0" fontId="25" fillId="0" borderId="0" xfId="66" applyFont="1" applyFill="1" applyAlignment="1">
      <alignment horizontal="left"/>
      <protection/>
    </xf>
    <xf numFmtId="0" fontId="25" fillId="0" borderId="12" xfId="66" applyFont="1" applyFill="1" applyBorder="1" applyAlignment="1">
      <alignment horizontal="right"/>
      <protection/>
    </xf>
    <xf numFmtId="0" fontId="25" fillId="0" borderId="0" xfId="66" applyFont="1" applyFill="1" applyBorder="1" applyAlignment="1">
      <alignment horizontal="left"/>
      <protection/>
    </xf>
    <xf numFmtId="0" fontId="26" fillId="0" borderId="0" xfId="66" applyFont="1" applyFill="1" applyAlignment="1">
      <alignment vertical="center"/>
      <protection/>
    </xf>
    <xf numFmtId="43" fontId="25" fillId="0" borderId="12" xfId="47" applyNumberFormat="1" applyFont="1" applyFill="1" applyBorder="1" applyAlignment="1">
      <alignment horizontal="center" vertical="center" wrapText="1"/>
    </xf>
    <xf numFmtId="0" fontId="25" fillId="0" borderId="0" xfId="66" applyFont="1" applyFill="1" applyAlignment="1">
      <alignment horizontal="center" vertical="center" wrapText="1"/>
      <protection/>
    </xf>
    <xf numFmtId="0" fontId="35" fillId="0" borderId="0" xfId="66" applyFont="1" applyFill="1" applyBorder="1" applyAlignment="1">
      <alignment horizontal="justify" vertical="center" wrapText="1"/>
      <protection/>
    </xf>
    <xf numFmtId="39" fontId="25" fillId="0" borderId="0" xfId="47" applyNumberFormat="1" applyFont="1" applyFill="1" applyBorder="1" applyAlignment="1">
      <alignment horizontal="right" vertical="center"/>
    </xf>
    <xf numFmtId="0" fontId="25" fillId="0" borderId="0" xfId="66" applyFont="1" applyFill="1" applyAlignment="1">
      <alignment vertical="center"/>
      <protection/>
    </xf>
    <xf numFmtId="0" fontId="26" fillId="0" borderId="0" xfId="71" applyNumberFormat="1" applyFont="1" applyBorder="1" applyAlignment="1">
      <alignment vertical="center"/>
      <protection/>
    </xf>
    <xf numFmtId="39" fontId="26" fillId="0" borderId="0" xfId="47" applyNumberFormat="1" applyFont="1" applyFill="1" applyBorder="1" applyAlignment="1">
      <alignment horizontal="right" vertical="center"/>
    </xf>
    <xf numFmtId="0" fontId="25" fillId="0" borderId="0" xfId="66" applyFont="1" applyFill="1" applyBorder="1" applyAlignment="1">
      <alignment horizontal="justify" vertical="center" wrapText="1"/>
      <protection/>
    </xf>
    <xf numFmtId="0" fontId="25" fillId="0" borderId="12" xfId="66" applyFont="1" applyFill="1" applyBorder="1" applyAlignment="1">
      <alignment horizontal="justify" vertical="center" wrapText="1"/>
      <protection/>
    </xf>
    <xf numFmtId="0" fontId="25" fillId="0" borderId="12" xfId="66" applyFont="1" applyFill="1" applyBorder="1" applyAlignment="1">
      <alignment vertical="center"/>
      <protection/>
    </xf>
    <xf numFmtId="39" fontId="25" fillId="0" borderId="12" xfId="47" applyNumberFormat="1" applyFont="1" applyFill="1" applyBorder="1" applyAlignment="1">
      <alignment horizontal="right" vertical="center"/>
    </xf>
    <xf numFmtId="0" fontId="24" fillId="0" borderId="0" xfId="66" applyFont="1" applyFill="1">
      <alignment/>
      <protection/>
    </xf>
    <xf numFmtId="3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27" fillId="0" borderId="0" xfId="0" applyFont="1" applyFill="1" applyAlignment="1">
      <alignment/>
    </xf>
    <xf numFmtId="0" fontId="4" fillId="0" borderId="0" xfId="0" applyFont="1" applyFill="1" applyBorder="1" applyAlignment="1" quotePrefix="1">
      <alignment vertical="center" wrapText="1"/>
    </xf>
    <xf numFmtId="0" fontId="4" fillId="0" borderId="0" xfId="0" applyFont="1" applyFill="1" applyAlignment="1" quotePrefix="1">
      <alignment vertical="center" wrapText="1"/>
    </xf>
    <xf numFmtId="0" fontId="27" fillId="0" borderId="12" xfId="0" applyFont="1" applyFill="1" applyBorder="1" applyAlignment="1">
      <alignment/>
    </xf>
    <xf numFmtId="184" fontId="74" fillId="0" borderId="0" xfId="42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8" fontId="9" fillId="0" borderId="0" xfId="42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2" fontId="23" fillId="0" borderId="0" xfId="0" applyNumberFormat="1" applyFont="1" applyFill="1" applyAlignment="1">
      <alignment/>
    </xf>
    <xf numFmtId="4" fontId="23" fillId="0" borderId="0" xfId="0" applyNumberFormat="1" applyFont="1" applyAlignment="1">
      <alignment/>
    </xf>
    <xf numFmtId="0" fontId="9" fillId="0" borderId="12" xfId="0" applyFont="1" applyBorder="1" applyAlignment="1">
      <alignment/>
    </xf>
    <xf numFmtId="4" fontId="4" fillId="0" borderId="0" xfId="0" applyNumberFormat="1" applyFont="1" applyAlignment="1">
      <alignment/>
    </xf>
    <xf numFmtId="4" fontId="9" fillId="0" borderId="12" xfId="42" applyNumberFormat="1" applyFont="1" applyFill="1" applyBorder="1" applyAlignment="1">
      <alignment horizontal="center" vertical="center" wrapText="1"/>
    </xf>
    <xf numFmtId="4" fontId="9" fillId="0" borderId="12" xfId="65" applyNumberFormat="1" applyFont="1" applyFill="1" applyBorder="1" applyAlignment="1">
      <alignment horizontal="center" vertical="center" wrapText="1"/>
      <protection/>
    </xf>
    <xf numFmtId="4" fontId="9" fillId="0" borderId="0" xfId="0" applyNumberFormat="1" applyFont="1" applyAlignment="1">
      <alignment/>
    </xf>
    <xf numFmtId="164" fontId="4" fillId="0" borderId="12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43" fontId="23" fillId="0" borderId="0" xfId="42" applyNumberFormat="1" applyFont="1" applyAlignment="1">
      <alignment/>
    </xf>
    <xf numFmtId="3" fontId="23" fillId="0" borderId="0" xfId="70" applyNumberFormat="1" applyFont="1">
      <alignment/>
      <protection/>
    </xf>
    <xf numFmtId="4" fontId="23" fillId="0" borderId="0" xfId="70" applyNumberFormat="1" applyFont="1" applyAlignment="1">
      <alignment vertical="center"/>
      <protection/>
    </xf>
    <xf numFmtId="3" fontId="4" fillId="0" borderId="0" xfId="70" applyNumberFormat="1" applyFont="1">
      <alignment/>
      <protection/>
    </xf>
    <xf numFmtId="4" fontId="4" fillId="0" borderId="0" xfId="70" applyNumberFormat="1" applyFont="1" applyAlignment="1">
      <alignment vertical="center"/>
      <protection/>
    </xf>
    <xf numFmtId="3" fontId="9" fillId="0" borderId="12" xfId="0" applyNumberFormat="1" applyFont="1" applyBorder="1" applyAlignment="1">
      <alignment horizontal="center" vertical="center" wrapText="1"/>
    </xf>
    <xf numFmtId="43" fontId="4" fillId="0" borderId="0" xfId="42" applyNumberFormat="1" applyFont="1" applyFill="1" applyAlignment="1">
      <alignment vertical="center"/>
    </xf>
    <xf numFmtId="3" fontId="4" fillId="0" borderId="13" xfId="70" applyNumberFormat="1" applyFont="1" applyBorder="1" applyAlignment="1">
      <alignment vertical="center"/>
      <protection/>
    </xf>
    <xf numFmtId="3" fontId="4" fillId="0" borderId="0" xfId="70" applyNumberFormat="1" applyFont="1" applyAlignment="1">
      <alignment vertical="center"/>
      <protection/>
    </xf>
    <xf numFmtId="4" fontId="9" fillId="0" borderId="0" xfId="0" applyNumberFormat="1" applyFont="1" applyAlignment="1">
      <alignment vertical="center"/>
    </xf>
    <xf numFmtId="3" fontId="4" fillId="0" borderId="0" xfId="42" applyNumberFormat="1" applyFont="1" applyFill="1" applyAlignment="1">
      <alignment vertical="center"/>
    </xf>
    <xf numFmtId="3" fontId="4" fillId="0" borderId="0" xfId="70" applyNumberFormat="1" applyFont="1" applyBorder="1" applyAlignment="1">
      <alignment vertical="center"/>
      <protection/>
    </xf>
    <xf numFmtId="0" fontId="4" fillId="0" borderId="0" xfId="70" applyFont="1" applyAlignment="1">
      <alignment vertical="center" wrapText="1"/>
      <protection/>
    </xf>
    <xf numFmtId="3" fontId="4" fillId="0" borderId="12" xfId="70" applyNumberFormat="1" applyFont="1" applyBorder="1" applyAlignment="1">
      <alignment vertical="center"/>
      <protection/>
    </xf>
    <xf numFmtId="4" fontId="4" fillId="0" borderId="12" xfId="0" applyNumberFormat="1" applyFont="1" applyBorder="1" applyAlignment="1">
      <alignment vertical="center"/>
    </xf>
    <xf numFmtId="2" fontId="23" fillId="0" borderId="0" xfId="70" applyNumberFormat="1" applyFont="1">
      <alignment/>
      <protection/>
    </xf>
    <xf numFmtId="4" fontId="23" fillId="0" borderId="0" xfId="70" applyNumberFormat="1" applyFont="1">
      <alignment/>
      <protection/>
    </xf>
    <xf numFmtId="2" fontId="4" fillId="0" borderId="0" xfId="70" applyNumberFormat="1" applyFont="1">
      <alignment/>
      <protection/>
    </xf>
    <xf numFmtId="4" fontId="4" fillId="0" borderId="0" xfId="70" applyNumberFormat="1" applyFont="1">
      <alignment/>
      <protection/>
    </xf>
    <xf numFmtId="2" fontId="4" fillId="0" borderId="0" xfId="70" applyNumberFormat="1" applyFont="1" applyBorder="1" applyAlignment="1">
      <alignment/>
      <protection/>
    </xf>
    <xf numFmtId="3" fontId="9" fillId="0" borderId="0" xfId="70" applyNumberFormat="1" applyFont="1">
      <alignment/>
      <protection/>
    </xf>
    <xf numFmtId="168" fontId="4" fillId="0" borderId="0" xfId="42" applyNumberFormat="1" applyFont="1" applyBorder="1" applyAlignment="1">
      <alignment/>
    </xf>
    <xf numFmtId="168" fontId="9" fillId="0" borderId="0" xfId="42" applyNumberFormat="1" applyFont="1" applyBorder="1" applyAlignment="1">
      <alignment/>
    </xf>
    <xf numFmtId="3" fontId="4" fillId="0" borderId="12" xfId="70" applyNumberFormat="1" applyFont="1" applyBorder="1">
      <alignment/>
      <protection/>
    </xf>
    <xf numFmtId="4" fontId="4" fillId="0" borderId="12" xfId="70" applyNumberFormat="1" applyFont="1" applyBorder="1">
      <alignment/>
      <protection/>
    </xf>
    <xf numFmtId="4" fontId="24" fillId="0" borderId="0" xfId="0" applyNumberFormat="1" applyFont="1" applyAlignment="1">
      <alignment/>
    </xf>
    <xf numFmtId="4" fontId="24" fillId="0" borderId="0" xfId="0" applyNumberFormat="1" applyFont="1" applyAlignment="1">
      <alignment vertical="center"/>
    </xf>
    <xf numFmtId="4" fontId="24" fillId="0" borderId="12" xfId="0" applyNumberFormat="1" applyFont="1" applyBorder="1" applyAlignment="1">
      <alignment/>
    </xf>
    <xf numFmtId="4" fontId="4" fillId="0" borderId="0" xfId="44" applyNumberFormat="1" applyFont="1" applyBorder="1" applyAlignment="1">
      <alignment vertical="center"/>
    </xf>
    <xf numFmtId="2" fontId="4" fillId="0" borderId="0" xfId="44" applyNumberFormat="1" applyFont="1" applyBorder="1" applyAlignment="1">
      <alignment vertical="center"/>
    </xf>
    <xf numFmtId="3" fontId="4" fillId="0" borderId="0" xfId="44" applyNumberFormat="1" applyFont="1" applyBorder="1" applyAlignment="1">
      <alignment vertical="center"/>
    </xf>
    <xf numFmtId="4" fontId="24" fillId="0" borderId="12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4" fontId="4" fillId="0" borderId="0" xfId="44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4" fillId="0" borderId="0" xfId="0" applyNumberFormat="1" applyFont="1" applyAlignment="1">
      <alignment horizontal="right" vertical="center"/>
    </xf>
    <xf numFmtId="170" fontId="4" fillId="0" borderId="0" xfId="44" applyNumberFormat="1" applyFont="1" applyAlignment="1">
      <alignment/>
    </xf>
    <xf numFmtId="170" fontId="9" fillId="0" borderId="0" xfId="44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9" fillId="0" borderId="0" xfId="44" applyNumberFormat="1" applyFont="1" applyAlignment="1">
      <alignment vertical="center"/>
    </xf>
    <xf numFmtId="3" fontId="9" fillId="0" borderId="0" xfId="44" applyNumberFormat="1" applyFont="1" applyBorder="1" applyAlignment="1">
      <alignment vertical="center"/>
    </xf>
    <xf numFmtId="167" fontId="4" fillId="0" borderId="0" xfId="0" applyNumberFormat="1" applyFont="1" applyAlignment="1">
      <alignment vertical="center"/>
    </xf>
    <xf numFmtId="170" fontId="4" fillId="0" borderId="12" xfId="44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2" xfId="0" applyNumberFormat="1" applyFont="1" applyBorder="1" applyAlignment="1">
      <alignment/>
    </xf>
    <xf numFmtId="3" fontId="4" fillId="0" borderId="0" xfId="44" applyNumberFormat="1" applyFont="1" applyAlignment="1">
      <alignment/>
    </xf>
    <xf numFmtId="3" fontId="9" fillId="0" borderId="0" xfId="44" applyNumberFormat="1" applyFont="1" applyBorder="1" applyAlignment="1">
      <alignment horizontal="center" vertical="center" wrapText="1"/>
    </xf>
    <xf numFmtId="3" fontId="4" fillId="0" borderId="12" xfId="44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3" fontId="75" fillId="0" borderId="0" xfId="66" applyNumberFormat="1" applyFont="1" applyFill="1" applyBorder="1" applyAlignment="1">
      <alignment vertical="center"/>
      <protection/>
    </xf>
    <xf numFmtId="1" fontId="4" fillId="0" borderId="0" xfId="66" applyNumberFormat="1" applyFont="1" applyFill="1" applyBorder="1">
      <alignment/>
      <protection/>
    </xf>
    <xf numFmtId="3" fontId="9" fillId="0" borderId="0" xfId="42" applyNumberFormat="1" applyFont="1" applyBorder="1" applyAlignment="1">
      <alignment vertical="center"/>
    </xf>
    <xf numFmtId="4" fontId="9" fillId="0" borderId="0" xfId="42" applyNumberFormat="1" applyFont="1" applyBorder="1" applyAlignment="1">
      <alignment vertical="center"/>
    </xf>
    <xf numFmtId="0" fontId="9" fillId="0" borderId="0" xfId="0" applyFont="1" applyBorder="1" applyAlignment="1" quotePrefix="1">
      <alignment horizontal="center" vertical="center"/>
    </xf>
    <xf numFmtId="4" fontId="9" fillId="0" borderId="0" xfId="0" applyNumberFormat="1" applyFont="1" applyBorder="1" applyAlignment="1">
      <alignment vertical="center"/>
    </xf>
    <xf numFmtId="4" fontId="4" fillId="0" borderId="0" xfId="73" applyNumberFormat="1" applyFont="1" applyBorder="1" applyAlignment="1">
      <alignment vertical="center"/>
      <protection/>
    </xf>
    <xf numFmtId="4" fontId="29" fillId="0" borderId="0" xfId="73" applyNumberFormat="1" applyFont="1" applyBorder="1" applyAlignment="1">
      <alignment horizontal="right" vertical="center"/>
      <protection/>
    </xf>
    <xf numFmtId="4" fontId="73" fillId="0" borderId="0" xfId="0" applyNumberFormat="1" applyFont="1" applyBorder="1" applyAlignment="1">
      <alignment vertical="center"/>
    </xf>
    <xf numFmtId="4" fontId="73" fillId="0" borderId="0" xfId="0" applyNumberFormat="1" applyFont="1" applyBorder="1" applyAlignment="1">
      <alignment horizontal="right" vertical="center"/>
    </xf>
    <xf numFmtId="167" fontId="9" fillId="0" borderId="0" xfId="42" applyNumberFormat="1" applyFont="1" applyAlignment="1">
      <alignment vertical="center"/>
    </xf>
    <xf numFmtId="4" fontId="9" fillId="0" borderId="0" xfId="42" applyNumberFormat="1" applyFont="1" applyAlignment="1">
      <alignment vertical="center"/>
    </xf>
    <xf numFmtId="167" fontId="4" fillId="0" borderId="0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167" fontId="29" fillId="0" borderId="0" xfId="0" applyNumberFormat="1" applyFont="1" applyFill="1" applyBorder="1" applyAlignment="1">
      <alignment horizontal="right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179" fontId="27" fillId="0" borderId="0" xfId="0" applyNumberFormat="1" applyFont="1" applyFill="1" applyBorder="1" applyAlignment="1">
      <alignment/>
    </xf>
    <xf numFmtId="0" fontId="9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right"/>
    </xf>
    <xf numFmtId="168" fontId="4" fillId="0" borderId="0" xfId="44" applyNumberFormat="1" applyFont="1" applyFill="1" applyBorder="1" applyAlignment="1">
      <alignment/>
    </xf>
    <xf numFmtId="3" fontId="9" fillId="0" borderId="0" xfId="0" applyNumberFormat="1" applyFont="1" applyBorder="1" applyAlignment="1">
      <alignment horizontal="right" vertical="center" wrapText="1"/>
    </xf>
    <xf numFmtId="167" fontId="9" fillId="0" borderId="0" xfId="0" applyNumberFormat="1" applyFont="1" applyBorder="1" applyAlignment="1">
      <alignment horizontal="right" vertical="center" wrapText="1"/>
    </xf>
    <xf numFmtId="4" fontId="9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167" fontId="4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75" fillId="0" borderId="0" xfId="0" applyNumberFormat="1" applyFont="1" applyFill="1" applyAlignment="1">
      <alignment vertical="center"/>
    </xf>
    <xf numFmtId="168" fontId="4" fillId="0" borderId="0" xfId="44" applyNumberFormat="1" applyFont="1" applyAlignment="1">
      <alignment/>
    </xf>
    <xf numFmtId="43" fontId="4" fillId="0" borderId="0" xfId="44" applyNumberFormat="1" applyFont="1" applyAlignment="1">
      <alignment/>
    </xf>
    <xf numFmtId="43" fontId="4" fillId="0" borderId="12" xfId="44" applyNumberFormat="1" applyFont="1" applyBorder="1" applyAlignment="1">
      <alignment/>
    </xf>
    <xf numFmtId="0" fontId="9" fillId="0" borderId="0" xfId="65" applyFont="1" applyFill="1" applyBorder="1" applyAlignment="1">
      <alignment horizontal="center" vertical="center"/>
      <protection/>
    </xf>
    <xf numFmtId="168" fontId="9" fillId="0" borderId="0" xfId="44" applyNumberFormat="1" applyFont="1" applyBorder="1" applyAlignment="1">
      <alignment vertical="center"/>
    </xf>
    <xf numFmtId="43" fontId="9" fillId="0" borderId="0" xfId="44" applyNumberFormat="1" applyFont="1" applyBorder="1" applyAlignment="1">
      <alignment horizontal="center" vertical="center"/>
    </xf>
    <xf numFmtId="0" fontId="4" fillId="0" borderId="0" xfId="65" applyFont="1" applyFill="1" applyBorder="1" applyAlignment="1">
      <alignment vertical="center" wrapText="1"/>
      <protection/>
    </xf>
    <xf numFmtId="0" fontId="4" fillId="0" borderId="0" xfId="65" applyFont="1" applyFill="1" applyBorder="1" applyAlignment="1">
      <alignment horizontal="center" vertical="center"/>
      <protection/>
    </xf>
    <xf numFmtId="168" fontId="9" fillId="0" borderId="0" xfId="44" applyNumberFormat="1" applyFont="1" applyBorder="1" applyAlignment="1">
      <alignment horizontal="center" vertical="center" wrapText="1"/>
    </xf>
    <xf numFmtId="2" fontId="9" fillId="0" borderId="12" xfId="44" applyNumberFormat="1" applyFont="1" applyBorder="1" applyAlignment="1">
      <alignment horizontal="center" vertical="center" wrapText="1"/>
    </xf>
    <xf numFmtId="168" fontId="9" fillId="0" borderId="0" xfId="44" applyNumberFormat="1" applyFont="1" applyBorder="1" applyAlignment="1">
      <alignment vertical="center" wrapText="1"/>
    </xf>
    <xf numFmtId="43" fontId="9" fillId="0" borderId="0" xfId="44" applyNumberFormat="1" applyFont="1" applyBorder="1" applyAlignment="1">
      <alignment vertical="center" wrapText="1"/>
    </xf>
    <xf numFmtId="168" fontId="4" fillId="0" borderId="0" xfId="44" applyNumberFormat="1" applyFont="1" applyFill="1" applyBorder="1" applyAlignment="1">
      <alignment horizontal="right" vertical="center"/>
    </xf>
    <xf numFmtId="43" fontId="4" fillId="0" borderId="0" xfId="44" applyNumberFormat="1" applyFont="1" applyBorder="1" applyAlignment="1">
      <alignment vertical="center" wrapText="1"/>
    </xf>
    <xf numFmtId="168" fontId="4" fillId="0" borderId="0" xfId="0" applyNumberFormat="1" applyFont="1" applyFill="1" applyBorder="1" applyAlignment="1">
      <alignment vertical="center"/>
    </xf>
    <xf numFmtId="168" fontId="9" fillId="0" borderId="0" xfId="44" applyNumberFormat="1" applyFont="1" applyFill="1" applyBorder="1" applyAlignment="1">
      <alignment horizontal="right" vertical="center"/>
    </xf>
    <xf numFmtId="168" fontId="4" fillId="0" borderId="12" xfId="44" applyNumberFormat="1" applyFont="1" applyBorder="1" applyAlignment="1">
      <alignment/>
    </xf>
    <xf numFmtId="43" fontId="4" fillId="0" borderId="0" xfId="44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9" fillId="0" borderId="13" xfId="65" applyFont="1" applyFill="1" applyBorder="1" applyAlignment="1">
      <alignment horizontal="center"/>
      <protection/>
    </xf>
    <xf numFmtId="0" fontId="9" fillId="0" borderId="12" xfId="65" applyFont="1" applyFill="1" applyBorder="1" applyAlignment="1">
      <alignment horizontal="center"/>
      <protection/>
    </xf>
    <xf numFmtId="168" fontId="9" fillId="0" borderId="13" xfId="44" applyNumberFormat="1" applyFont="1" applyBorder="1" applyAlignment="1">
      <alignment horizontal="center" vertical="center" wrapText="1"/>
    </xf>
    <xf numFmtId="168" fontId="9" fillId="0" borderId="12" xfId="44" applyNumberFormat="1" applyFont="1" applyBorder="1" applyAlignment="1">
      <alignment horizontal="center" vertical="center" wrapText="1"/>
    </xf>
    <xf numFmtId="9" fontId="9" fillId="0" borderId="12" xfId="80" applyFont="1" applyBorder="1" applyAlignment="1">
      <alignment horizontal="center" wrapText="1"/>
    </xf>
    <xf numFmtId="0" fontId="23" fillId="0" borderId="0" xfId="0" applyFont="1" applyAlignment="1">
      <alignment horizontal="left" wrapText="1"/>
    </xf>
    <xf numFmtId="0" fontId="23" fillId="0" borderId="0" xfId="0" applyFont="1" applyBorder="1" applyAlignment="1">
      <alignment horizontal="left"/>
    </xf>
    <xf numFmtId="0" fontId="33" fillId="0" borderId="13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33" fillId="0" borderId="12" xfId="0" applyFont="1" applyFill="1" applyBorder="1" applyAlignment="1" applyProtection="1">
      <alignment horizontal="center" vertical="center" wrapText="1"/>
      <protection/>
    </xf>
    <xf numFmtId="0" fontId="33" fillId="0" borderId="13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13" xfId="75" applyFont="1" applyBorder="1" applyAlignment="1">
      <alignment horizontal="center" vertical="center" wrapText="1"/>
      <protection/>
    </xf>
    <xf numFmtId="0" fontId="9" fillId="0" borderId="0" xfId="75" applyFont="1" applyBorder="1" applyAlignment="1">
      <alignment horizontal="center" vertical="center" wrapText="1"/>
      <protection/>
    </xf>
    <xf numFmtId="0" fontId="9" fillId="0" borderId="12" xfId="75" applyFont="1" applyBorder="1" applyAlignment="1">
      <alignment horizontal="center" vertical="center" wrapText="1"/>
      <protection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68" fontId="9" fillId="0" borderId="0" xfId="47" applyNumberFormat="1" applyFont="1" applyFill="1" applyBorder="1" applyAlignment="1">
      <alignment horizontal="center" vertical="center" wrapText="1"/>
    </xf>
    <xf numFmtId="168" fontId="9" fillId="0" borderId="12" xfId="47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38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37" fillId="0" borderId="12" xfId="0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" fontId="19" fillId="0" borderId="12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9" fillId="0" borderId="4" xfId="0" applyNumberFormat="1" applyFont="1" applyBorder="1" applyAlignment="1">
      <alignment horizontal="center" vertical="center" wrapText="1"/>
    </xf>
    <xf numFmtId="168" fontId="9" fillId="0" borderId="13" xfId="42" applyNumberFormat="1" applyFont="1" applyBorder="1" applyAlignment="1">
      <alignment horizontal="center" vertical="center" wrapText="1"/>
    </xf>
    <xf numFmtId="168" fontId="9" fillId="0" borderId="12" xfId="42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0" fontId="25" fillId="0" borderId="4" xfId="66" applyFont="1" applyFill="1" applyBorder="1" applyAlignment="1">
      <alignment horizontal="center" vertical="center" wrapText="1"/>
      <protection/>
    </xf>
    <xf numFmtId="0" fontId="25" fillId="0" borderId="13" xfId="66" applyFont="1" applyFill="1" applyBorder="1" applyAlignment="1">
      <alignment horizontal="center" vertical="center" wrapText="1"/>
      <protection/>
    </xf>
    <xf numFmtId="0" fontId="25" fillId="0" borderId="12" xfId="66" applyFont="1" applyFill="1" applyBorder="1" applyAlignment="1">
      <alignment horizontal="center" vertical="center" wrapText="1"/>
      <protection/>
    </xf>
    <xf numFmtId="0" fontId="25" fillId="0" borderId="13" xfId="66" applyFont="1" applyFill="1" applyBorder="1" applyAlignment="1">
      <alignment horizontal="center" vertical="center"/>
      <protection/>
    </xf>
    <xf numFmtId="0" fontId="25" fillId="0" borderId="12" xfId="66" applyFont="1" applyFill="1" applyBorder="1" applyAlignment="1">
      <alignment horizontal="center" vertical="center"/>
      <protection/>
    </xf>
    <xf numFmtId="0" fontId="19" fillId="0" borderId="0" xfId="65" applyFont="1" applyFill="1" applyBorder="1" applyAlignment="1">
      <alignment vertical="center" wrapText="1"/>
      <protection/>
    </xf>
    <xf numFmtId="0" fontId="37" fillId="0" borderId="0" xfId="69" applyFont="1" applyBorder="1" applyAlignment="1">
      <alignment horizontal="left"/>
      <protection/>
    </xf>
    <xf numFmtId="0" fontId="23" fillId="0" borderId="0" xfId="69" applyFont="1" applyBorder="1">
      <alignment/>
      <protection/>
    </xf>
    <xf numFmtId="170" fontId="23" fillId="0" borderId="0" xfId="48" applyNumberFormat="1" applyFont="1" applyBorder="1" applyAlignment="1">
      <alignment/>
    </xf>
    <xf numFmtId="187" fontId="24" fillId="0" borderId="0" xfId="69" applyNumberFormat="1" applyFont="1" applyBorder="1">
      <alignment/>
      <protection/>
    </xf>
    <xf numFmtId="2" fontId="23" fillId="0" borderId="0" xfId="69" applyNumberFormat="1" applyFont="1" applyBorder="1">
      <alignment/>
      <protection/>
    </xf>
    <xf numFmtId="43" fontId="23" fillId="0" borderId="0" xfId="69" applyNumberFormat="1" applyFont="1" applyBorder="1">
      <alignment/>
      <protection/>
    </xf>
    <xf numFmtId="0" fontId="24" fillId="0" borderId="0" xfId="69" applyFont="1" applyBorder="1" quotePrefix="1">
      <alignment/>
      <protection/>
    </xf>
    <xf numFmtId="0" fontId="24" fillId="0" borderId="0" xfId="69" applyFont="1" applyBorder="1">
      <alignment/>
      <protection/>
    </xf>
    <xf numFmtId="2" fontId="24" fillId="0" borderId="0" xfId="69" applyNumberFormat="1" applyFont="1" applyBorder="1">
      <alignment/>
      <protection/>
    </xf>
    <xf numFmtId="187" fontId="23" fillId="0" borderId="0" xfId="69" applyNumberFormat="1" applyFont="1" applyBorder="1">
      <alignment/>
      <protection/>
    </xf>
    <xf numFmtId="170" fontId="23" fillId="33" borderId="0" xfId="48" applyNumberFormat="1" applyFont="1" applyFill="1" applyBorder="1" applyAlignment="1">
      <alignment/>
    </xf>
    <xf numFmtId="194" fontId="23" fillId="34" borderId="0" xfId="69" applyNumberFormat="1" applyFont="1" applyFill="1" applyBorder="1">
      <alignment/>
      <protection/>
    </xf>
    <xf numFmtId="187" fontId="23" fillId="34" borderId="0" xfId="69" applyNumberFormat="1" applyFont="1" applyFill="1" applyBorder="1">
      <alignment/>
      <protection/>
    </xf>
    <xf numFmtId="194" fontId="24" fillId="0" borderId="0" xfId="69" applyNumberFormat="1" applyFont="1" applyBorder="1">
      <alignment/>
      <protection/>
    </xf>
    <xf numFmtId="170" fontId="24" fillId="0" borderId="0" xfId="69" applyNumberFormat="1" applyFont="1" applyBorder="1">
      <alignment/>
      <protection/>
    </xf>
    <xf numFmtId="0" fontId="24" fillId="0" borderId="12" xfId="69" applyFont="1" applyBorder="1">
      <alignment/>
      <protection/>
    </xf>
    <xf numFmtId="0" fontId="9" fillId="0" borderId="4" xfId="69" applyFont="1" applyBorder="1" applyAlignment="1">
      <alignment horizontal="center" vertical="center" wrapText="1"/>
      <protection/>
    </xf>
    <xf numFmtId="0" fontId="9" fillId="0" borderId="4" xfId="69" applyFont="1" applyBorder="1" applyAlignment="1">
      <alignment horizontal="center" vertical="center"/>
      <protection/>
    </xf>
    <xf numFmtId="0" fontId="9" fillId="0" borderId="0" xfId="69" applyFont="1" applyBorder="1">
      <alignment/>
      <protection/>
    </xf>
    <xf numFmtId="43" fontId="9" fillId="0" borderId="4" xfId="48" applyFont="1" applyBorder="1" applyAlignment="1">
      <alignment horizontal="center" vertical="center" wrapText="1"/>
    </xf>
    <xf numFmtId="170" fontId="9" fillId="0" borderId="0" xfId="48" applyNumberFormat="1" applyFont="1" applyBorder="1" applyAlignment="1">
      <alignment/>
    </xf>
    <xf numFmtId="43" fontId="9" fillId="0" borderId="0" xfId="48" applyNumberFormat="1" applyFont="1" applyBorder="1" applyAlignment="1">
      <alignment/>
    </xf>
    <xf numFmtId="2" fontId="9" fillId="0" borderId="0" xfId="69" applyNumberFormat="1" applyFont="1" applyBorder="1">
      <alignment/>
      <protection/>
    </xf>
    <xf numFmtId="0" fontId="4" fillId="0" borderId="0" xfId="69" applyFont="1" applyBorder="1" quotePrefix="1">
      <alignment/>
      <protection/>
    </xf>
    <xf numFmtId="0" fontId="4" fillId="0" borderId="0" xfId="69" applyFont="1" applyBorder="1">
      <alignment/>
      <protection/>
    </xf>
    <xf numFmtId="43" fontId="4" fillId="0" borderId="0" xfId="69" applyNumberFormat="1" applyFont="1" applyBorder="1">
      <alignment/>
      <protection/>
    </xf>
    <xf numFmtId="2" fontId="4" fillId="0" borderId="0" xfId="69" applyNumberFormat="1" applyFont="1" applyBorder="1">
      <alignment/>
      <protection/>
    </xf>
    <xf numFmtId="187" fontId="4" fillId="0" borderId="0" xfId="69" applyNumberFormat="1" applyFont="1" applyBorder="1">
      <alignment/>
      <protection/>
    </xf>
    <xf numFmtId="0" fontId="19" fillId="0" borderId="0" xfId="69" applyFont="1" applyBorder="1">
      <alignment/>
      <protection/>
    </xf>
    <xf numFmtId="170" fontId="16" fillId="0" borderId="0" xfId="48" applyNumberFormat="1" applyFont="1" applyBorder="1" applyAlignment="1">
      <alignment/>
    </xf>
    <xf numFmtId="194" fontId="19" fillId="0" borderId="0" xfId="69" applyNumberFormat="1" applyFont="1" applyBorder="1">
      <alignment/>
      <protection/>
    </xf>
    <xf numFmtId="2" fontId="16" fillId="0" borderId="0" xfId="69" applyNumberFormat="1" applyFont="1" applyBorder="1">
      <alignment/>
      <protection/>
    </xf>
    <xf numFmtId="2" fontId="19" fillId="0" borderId="0" xfId="69" applyNumberFormat="1" applyFont="1" applyBorder="1">
      <alignment/>
      <protection/>
    </xf>
    <xf numFmtId="0" fontId="19" fillId="0" borderId="0" xfId="74" applyFont="1" applyFill="1" applyBorder="1" applyAlignment="1">
      <alignment vertical="center"/>
      <protection/>
    </xf>
    <xf numFmtId="0" fontId="19" fillId="0" borderId="0" xfId="74" applyFont="1" applyFill="1" applyBorder="1" applyAlignment="1">
      <alignment vertical="center" wrapText="1"/>
      <protection/>
    </xf>
    <xf numFmtId="0" fontId="9" fillId="0" borderId="12" xfId="65" applyFont="1" applyFill="1" applyBorder="1" applyAlignment="1">
      <alignment horizontal="center" vertical="center" wrapText="1"/>
      <protection/>
    </xf>
    <xf numFmtId="172" fontId="9" fillId="0" borderId="0" xfId="65" applyNumberFormat="1" applyFont="1" applyFill="1" applyAlignment="1">
      <alignment horizontal="right" vertical="center"/>
      <protection/>
    </xf>
    <xf numFmtId="170" fontId="4" fillId="0" borderId="0" xfId="48" applyNumberFormat="1" applyFont="1" applyBorder="1" applyAlignment="1">
      <alignment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3" xfId="44"/>
    <cellStyle name="Comma 2" xfId="45"/>
    <cellStyle name="Comma 2 2" xfId="46"/>
    <cellStyle name="Comma 3" xfId="47"/>
    <cellStyle name="Comma 4" xfId="48"/>
    <cellStyle name="Currency" xfId="49"/>
    <cellStyle name="Currency [0]" xfId="50"/>
    <cellStyle name="Explanatory Text" xfId="51"/>
    <cellStyle name="Followed Hyperlink" xfId="52"/>
    <cellStyle name="Good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 2 4" xfId="65"/>
    <cellStyle name="Normal 3" xfId="66"/>
    <cellStyle name="Normal 4" xfId="67"/>
    <cellStyle name="Normal 5" xfId="68"/>
    <cellStyle name="Normal 7" xfId="69"/>
    <cellStyle name="Normal_00 Maket BC thang cua DP1" xfId="70"/>
    <cellStyle name="Normal_07gia" xfId="71"/>
    <cellStyle name="Normal_07VT" xfId="72"/>
    <cellStyle name="Normal_2013" xfId="73"/>
    <cellStyle name="Normal_Bieumau-75_Bieu_che_do_cho_DP_Tuyen" xfId="74"/>
    <cellStyle name="Normal_Sheet1" xfId="75"/>
    <cellStyle name="Normal_SPT3-96_TM, VT, CPI__ T02.2011" xfId="76"/>
    <cellStyle name="Note" xfId="77"/>
    <cellStyle name="Output" xfId="78"/>
    <cellStyle name="Percent" xfId="79"/>
    <cellStyle name="Percent 3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am_2013\Baocao_Tonghop\Diaphuong\Solieu_3Nam_Chinhthu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Tdat"/>
      <sheetName val="Bia"/>
      <sheetName val="3Nam"/>
      <sheetName val="00000000"/>
      <sheetName val="XL4Poppy"/>
      <sheetName val="B1"/>
      <sheetName val="B2"/>
      <sheetName val="B3"/>
      <sheetName val="B4"/>
      <sheetName val="B5"/>
      <sheetName val="B6"/>
      <sheetName val="B7"/>
      <sheetName val="B8"/>
    </sheetNames>
    <sheetDataSet>
      <sheetData sheetId="5">
        <row r="14">
          <cell r="F14">
            <v>33615.65850275607</v>
          </cell>
        </row>
        <row r="15">
          <cell r="F15">
            <v>13433.368201905874</v>
          </cell>
        </row>
        <row r="16">
          <cell r="F16">
            <v>4226.1358113380575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28">
      <selection activeCell="D33" sqref="D33"/>
    </sheetView>
  </sheetViews>
  <sheetFormatPr defaultColWidth="8.88671875" defaultRowHeight="18.75"/>
  <sheetData>
    <row r="1" spans="1:7" ht="24.75" customHeight="1">
      <c r="A1" s="443" t="s">
        <v>107</v>
      </c>
      <c r="B1" s="443"/>
      <c r="C1" s="443"/>
      <c r="D1" s="443"/>
      <c r="E1" s="443"/>
      <c r="F1" s="443"/>
      <c r="G1" s="443"/>
    </row>
    <row r="2" spans="1:7" ht="24.75" customHeight="1">
      <c r="A2" s="443" t="s">
        <v>108</v>
      </c>
      <c r="B2" s="443"/>
      <c r="C2" s="443"/>
      <c r="D2" s="443"/>
      <c r="E2" s="443"/>
      <c r="F2" s="443"/>
      <c r="G2" s="443"/>
    </row>
    <row r="16" spans="1:7" s="14" customFormat="1" ht="28.5" customHeight="1">
      <c r="A16" s="445" t="s">
        <v>109</v>
      </c>
      <c r="B16" s="445"/>
      <c r="C16" s="445"/>
      <c r="D16" s="445"/>
      <c r="E16" s="445"/>
      <c r="F16" s="445"/>
      <c r="G16" s="445"/>
    </row>
    <row r="17" spans="1:7" s="14" customFormat="1" ht="28.5" customHeight="1">
      <c r="A17" s="445" t="s">
        <v>106</v>
      </c>
      <c r="B17" s="445"/>
      <c r="C17" s="445"/>
      <c r="D17" s="445"/>
      <c r="E17" s="445"/>
      <c r="F17" s="445"/>
      <c r="G17" s="445"/>
    </row>
    <row r="39" spans="1:7" ht="19.5">
      <c r="A39" s="444" t="s">
        <v>224</v>
      </c>
      <c r="B39" s="444"/>
      <c r="C39" s="444"/>
      <c r="D39" s="444"/>
      <c r="E39" s="444"/>
      <c r="F39" s="444"/>
      <c r="G39" s="444"/>
    </row>
  </sheetData>
  <sheetProtection/>
  <mergeCells count="5">
    <mergeCell ref="A1:G1"/>
    <mergeCell ref="A2:G2"/>
    <mergeCell ref="A39:G39"/>
    <mergeCell ref="A16:G16"/>
    <mergeCell ref="A17:G17"/>
  </mergeCells>
  <printOptions/>
  <pageMargins left="1.03" right="0.9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K24"/>
  <sheetViews>
    <sheetView zoomScalePageLayoutView="0" workbookViewId="0" topLeftCell="A1">
      <selection activeCell="G3" sqref="G3:G6"/>
    </sheetView>
  </sheetViews>
  <sheetFormatPr defaultColWidth="8.88671875" defaultRowHeight="19.5" customHeight="1"/>
  <cols>
    <col min="1" max="1" width="23.21484375" style="310" customWidth="1"/>
    <col min="2" max="2" width="6.21484375" style="115" customWidth="1"/>
    <col min="3" max="3" width="7.88671875" style="123" customWidth="1"/>
    <col min="4" max="5" width="5.99609375" style="123" hidden="1" customWidth="1"/>
    <col min="6" max="6" width="9.6640625" style="123" customWidth="1"/>
    <col min="7" max="7" width="9.10546875" style="123" customWidth="1"/>
    <col min="8" max="8" width="5.88671875" style="114" hidden="1" customWidth="1"/>
    <col min="9" max="9" width="7.10546875" style="114" customWidth="1"/>
    <col min="10" max="10" width="7.10546875" style="121" customWidth="1"/>
    <col min="11" max="11" width="14.10546875" style="114" bestFit="1" customWidth="1"/>
    <col min="12" max="16384" width="8.88671875" style="114" customWidth="1"/>
  </cols>
  <sheetData>
    <row r="1" spans="1:10" s="125" customFormat="1" ht="20.25" customHeight="1">
      <c r="A1" s="124" t="s">
        <v>284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s="112" customFormat="1" ht="15" customHeight="1">
      <c r="A2" s="486"/>
      <c r="B2" s="486"/>
      <c r="C2" s="486"/>
      <c r="D2" s="487"/>
      <c r="E2" s="487"/>
      <c r="F2" s="487"/>
      <c r="G2" s="487"/>
      <c r="H2" s="486"/>
      <c r="I2" s="486"/>
      <c r="J2" s="486"/>
    </row>
    <row r="3" spans="1:10" s="120" customFormat="1" ht="29.25" customHeight="1">
      <c r="A3" s="488"/>
      <c r="B3" s="477" t="s">
        <v>160</v>
      </c>
      <c r="C3" s="483" t="s">
        <v>244</v>
      </c>
      <c r="D3" s="483" t="s">
        <v>365</v>
      </c>
      <c r="E3" s="483"/>
      <c r="F3" s="483"/>
      <c r="G3" s="483" t="s">
        <v>233</v>
      </c>
      <c r="H3" s="470" t="s">
        <v>184</v>
      </c>
      <c r="I3" s="470"/>
      <c r="J3" s="470"/>
    </row>
    <row r="4" spans="1:10" s="120" customFormat="1" ht="20.25" customHeight="1">
      <c r="A4" s="489"/>
      <c r="B4" s="473"/>
      <c r="C4" s="484"/>
      <c r="D4" s="484"/>
      <c r="E4" s="484"/>
      <c r="F4" s="484"/>
      <c r="G4" s="484"/>
      <c r="H4" s="477" t="s">
        <v>295</v>
      </c>
      <c r="I4" s="477" t="s">
        <v>248</v>
      </c>
      <c r="J4" s="477" t="s">
        <v>234</v>
      </c>
    </row>
    <row r="5" spans="1:10" s="120" customFormat="1" ht="20.25" customHeight="1">
      <c r="A5" s="489"/>
      <c r="B5" s="473"/>
      <c r="C5" s="484"/>
      <c r="D5" s="484"/>
      <c r="E5" s="484"/>
      <c r="F5" s="484"/>
      <c r="G5" s="484"/>
      <c r="H5" s="473"/>
      <c r="I5" s="473"/>
      <c r="J5" s="473"/>
    </row>
    <row r="6" spans="1:10" s="120" customFormat="1" ht="12" customHeight="1">
      <c r="A6" s="490"/>
      <c r="B6" s="474"/>
      <c r="C6" s="485"/>
      <c r="D6" s="485"/>
      <c r="E6" s="485"/>
      <c r="F6" s="485"/>
      <c r="G6" s="485"/>
      <c r="H6" s="474"/>
      <c r="I6" s="474"/>
      <c r="J6" s="474"/>
    </row>
    <row r="7" spans="1:10" s="131" customFormat="1" ht="27.75" customHeight="1">
      <c r="A7" s="308" t="s">
        <v>61</v>
      </c>
      <c r="B7" s="127" t="s">
        <v>25</v>
      </c>
      <c r="C7" s="128">
        <f>C9+C12+C15</f>
        <v>44000</v>
      </c>
      <c r="D7" s="128">
        <f>D9+D12+D15</f>
        <v>8833.202000000001</v>
      </c>
      <c r="E7" s="128">
        <f>E9+E12+E15</f>
        <v>10029.381000000001</v>
      </c>
      <c r="F7" s="128">
        <f>F9+F12+F15</f>
        <v>18862.583</v>
      </c>
      <c r="G7" s="128">
        <f>G9+G12+G15</f>
        <v>17115.813000000002</v>
      </c>
      <c r="H7" s="129">
        <f>E7/D7*100</f>
        <v>113.54185039581344</v>
      </c>
      <c r="I7" s="129">
        <f>F7/C7*100</f>
        <v>42.86950681818181</v>
      </c>
      <c r="J7" s="129">
        <f>F7/G7*100</f>
        <v>110.20559175307652</v>
      </c>
    </row>
    <row r="8" spans="1:10" s="131" customFormat="1" ht="27.75" customHeight="1">
      <c r="A8" s="308" t="s">
        <v>287</v>
      </c>
      <c r="B8" s="127"/>
      <c r="C8" s="128"/>
      <c r="D8" s="128"/>
      <c r="E8" s="128"/>
      <c r="F8" s="128"/>
      <c r="G8" s="128"/>
      <c r="H8" s="137"/>
      <c r="I8" s="137"/>
      <c r="J8" s="137"/>
    </row>
    <row r="9" spans="1:10" s="134" customFormat="1" ht="27.75" customHeight="1">
      <c r="A9" s="308" t="s">
        <v>185</v>
      </c>
      <c r="B9" s="132" t="s">
        <v>27</v>
      </c>
      <c r="C9" s="128">
        <f>C10+C11</f>
        <v>11712</v>
      </c>
      <c r="D9" s="128">
        <f>D10+D11</f>
        <v>2014</v>
      </c>
      <c r="E9" s="128">
        <f>E10+E11</f>
        <v>2290.813</v>
      </c>
      <c r="F9" s="128">
        <f>F10+F11</f>
        <v>4304.813</v>
      </c>
      <c r="G9" s="128">
        <f>G10+G11</f>
        <v>4001.5950000000003</v>
      </c>
      <c r="H9" s="129">
        <f aca="true" t="shared" si="0" ref="H9:H23">E9/D9*100</f>
        <v>113.74443892750745</v>
      </c>
      <c r="I9" s="129">
        <f aca="true" t="shared" si="1" ref="I9:I17">F9/C9*100</f>
        <v>36.75557547814208</v>
      </c>
      <c r="J9" s="129">
        <f aca="true" t="shared" si="2" ref="J9:J23">F9/G9*100</f>
        <v>107.57742850038548</v>
      </c>
    </row>
    <row r="10" spans="1:10" s="139" customFormat="1" ht="27.75" customHeight="1">
      <c r="A10" s="309" t="s">
        <v>186</v>
      </c>
      <c r="B10" s="132" t="s">
        <v>27</v>
      </c>
      <c r="C10" s="136">
        <v>2993.5</v>
      </c>
      <c r="D10" s="136">
        <v>377.663</v>
      </c>
      <c r="E10" s="136">
        <v>407.404</v>
      </c>
      <c r="F10" s="136">
        <v>785.067</v>
      </c>
      <c r="G10" s="136">
        <v>664.041</v>
      </c>
      <c r="H10" s="137">
        <f t="shared" si="0"/>
        <v>107.8750102604703</v>
      </c>
      <c r="I10" s="137">
        <f t="shared" si="1"/>
        <v>26.22572239853015</v>
      </c>
      <c r="J10" s="137">
        <f t="shared" si="2"/>
        <v>118.22568184795816</v>
      </c>
    </row>
    <row r="11" spans="1:11" s="139" customFormat="1" ht="27.75" customHeight="1">
      <c r="A11" s="309" t="s">
        <v>187</v>
      </c>
      <c r="B11" s="132" t="s">
        <v>27</v>
      </c>
      <c r="C11" s="136">
        <v>8718.5</v>
      </c>
      <c r="D11" s="136">
        <v>1636.337</v>
      </c>
      <c r="E11" s="136">
        <v>1883.409</v>
      </c>
      <c r="F11" s="136">
        <v>3519.746</v>
      </c>
      <c r="G11" s="136">
        <v>3337.554</v>
      </c>
      <c r="H11" s="137">
        <f t="shared" si="0"/>
        <v>115.09909022407976</v>
      </c>
      <c r="I11" s="137">
        <f t="shared" si="1"/>
        <v>40.371004186499974</v>
      </c>
      <c r="J11" s="137">
        <f t="shared" si="2"/>
        <v>105.45884800665397</v>
      </c>
      <c r="K11" s="163"/>
    </row>
    <row r="12" spans="1:11" s="134" customFormat="1" ht="27.75" customHeight="1">
      <c r="A12" s="308" t="s">
        <v>188</v>
      </c>
      <c r="B12" s="132" t="s">
        <v>27</v>
      </c>
      <c r="C12" s="128">
        <f>C13+C14</f>
        <v>12488</v>
      </c>
      <c r="D12" s="128">
        <f>D13+D14</f>
        <v>2382.701</v>
      </c>
      <c r="E12" s="128">
        <f>E13+E14</f>
        <v>2498.2709999999997</v>
      </c>
      <c r="F12" s="128">
        <f>F13+F14</f>
        <v>4880.972</v>
      </c>
      <c r="G12" s="128">
        <f>G13+G14</f>
        <v>4364.965</v>
      </c>
      <c r="H12" s="129">
        <f t="shared" si="0"/>
        <v>104.85037778554673</v>
      </c>
      <c r="I12" s="129">
        <f t="shared" si="1"/>
        <v>39.08529788597053</v>
      </c>
      <c r="J12" s="129">
        <f t="shared" si="2"/>
        <v>111.8215609976254</v>
      </c>
      <c r="K12" s="164"/>
    </row>
    <row r="13" spans="1:11" s="139" customFormat="1" ht="27.75" customHeight="1">
      <c r="A13" s="309" t="s">
        <v>189</v>
      </c>
      <c r="B13" s="132" t="s">
        <v>27</v>
      </c>
      <c r="C13" s="136">
        <v>8259.414</v>
      </c>
      <c r="D13" s="136">
        <v>1290.126</v>
      </c>
      <c r="E13" s="136">
        <v>1304.947</v>
      </c>
      <c r="F13" s="136">
        <v>2595.073</v>
      </c>
      <c r="G13" s="136">
        <v>2388.191</v>
      </c>
      <c r="H13" s="137">
        <f t="shared" si="0"/>
        <v>101.14880252006392</v>
      </c>
      <c r="I13" s="137">
        <f t="shared" si="1"/>
        <v>31.41957770853961</v>
      </c>
      <c r="J13" s="137">
        <f t="shared" si="2"/>
        <v>108.66270746351528</v>
      </c>
      <c r="K13" s="163"/>
    </row>
    <row r="14" spans="1:11" s="139" customFormat="1" ht="27.75" customHeight="1">
      <c r="A14" s="309" t="s">
        <v>190</v>
      </c>
      <c r="B14" s="132" t="s">
        <v>27</v>
      </c>
      <c r="C14" s="136">
        <v>4228.586</v>
      </c>
      <c r="D14" s="136">
        <v>1092.575</v>
      </c>
      <c r="E14" s="136">
        <v>1193.324</v>
      </c>
      <c r="F14" s="136">
        <v>2285.899</v>
      </c>
      <c r="G14" s="136">
        <v>1976.774</v>
      </c>
      <c r="H14" s="137">
        <f t="shared" si="0"/>
        <v>109.2212433929021</v>
      </c>
      <c r="I14" s="137">
        <f t="shared" si="1"/>
        <v>54.05823601553805</v>
      </c>
      <c r="J14" s="137">
        <f t="shared" si="2"/>
        <v>115.63785237968528</v>
      </c>
      <c r="K14" s="163"/>
    </row>
    <row r="15" spans="1:11" s="134" customFormat="1" ht="27.75" customHeight="1">
      <c r="A15" s="308" t="s">
        <v>285</v>
      </c>
      <c r="B15" s="132" t="s">
        <v>27</v>
      </c>
      <c r="C15" s="128">
        <f>C16+C17</f>
        <v>19800</v>
      </c>
      <c r="D15" s="128">
        <f>D16+D17</f>
        <v>4436.501</v>
      </c>
      <c r="E15" s="128">
        <f>E16+E17</f>
        <v>5240.2970000000005</v>
      </c>
      <c r="F15" s="128">
        <f>F16+F17</f>
        <v>9676.797999999999</v>
      </c>
      <c r="G15" s="128">
        <f>G16+G17</f>
        <v>8749.253</v>
      </c>
      <c r="H15" s="129">
        <f t="shared" si="0"/>
        <v>118.11779147575984</v>
      </c>
      <c r="I15" s="129">
        <f t="shared" si="1"/>
        <v>48.87271717171717</v>
      </c>
      <c r="J15" s="129">
        <f t="shared" si="2"/>
        <v>110.60141934402854</v>
      </c>
      <c r="K15" s="164"/>
    </row>
    <row r="16" spans="1:11" s="139" customFormat="1" ht="27.75" customHeight="1">
      <c r="A16" s="309" t="s">
        <v>286</v>
      </c>
      <c r="B16" s="132" t="s">
        <v>27</v>
      </c>
      <c r="C16" s="136">
        <v>10377.18</v>
      </c>
      <c r="D16" s="136">
        <v>2348.151</v>
      </c>
      <c r="E16" s="136">
        <v>2827.969</v>
      </c>
      <c r="F16" s="136">
        <v>5176.12</v>
      </c>
      <c r="G16" s="136">
        <v>4708.023</v>
      </c>
      <c r="H16" s="137">
        <f t="shared" si="0"/>
        <v>120.433864772751</v>
      </c>
      <c r="I16" s="137">
        <f t="shared" si="1"/>
        <v>49.87983247857317</v>
      </c>
      <c r="J16" s="137">
        <f t="shared" si="2"/>
        <v>109.94253851351192</v>
      </c>
      <c r="K16" s="163"/>
    </row>
    <row r="17" spans="1:10" s="139" customFormat="1" ht="27.75" customHeight="1">
      <c r="A17" s="309" t="s">
        <v>191</v>
      </c>
      <c r="B17" s="132" t="s">
        <v>27</v>
      </c>
      <c r="C17" s="136">
        <v>9422.82</v>
      </c>
      <c r="D17" s="136">
        <v>2088.35</v>
      </c>
      <c r="E17" s="136">
        <v>2412.328</v>
      </c>
      <c r="F17" s="136">
        <v>4500.678</v>
      </c>
      <c r="G17" s="136">
        <v>4041.23</v>
      </c>
      <c r="H17" s="137">
        <f t="shared" si="0"/>
        <v>115.51358728182537</v>
      </c>
      <c r="I17" s="137">
        <f t="shared" si="1"/>
        <v>47.763599432017166</v>
      </c>
      <c r="J17" s="137">
        <f t="shared" si="2"/>
        <v>111.36901388933566</v>
      </c>
    </row>
    <row r="18" spans="1:10" s="134" customFormat="1" ht="27.75" customHeight="1">
      <c r="A18" s="308" t="s">
        <v>288</v>
      </c>
      <c r="B18" s="307"/>
      <c r="C18" s="314"/>
      <c r="D18" s="314"/>
      <c r="E18" s="314"/>
      <c r="F18" s="314"/>
      <c r="G18" s="314"/>
      <c r="H18" s="137"/>
      <c r="I18" s="137"/>
      <c r="J18" s="137"/>
    </row>
    <row r="19" spans="1:10" s="139" customFormat="1" ht="27.75" customHeight="1">
      <c r="A19" s="311" t="s">
        <v>289</v>
      </c>
      <c r="B19" s="132" t="s">
        <v>27</v>
      </c>
      <c r="C19" s="395" t="s">
        <v>148</v>
      </c>
      <c r="D19" s="315">
        <v>3119.236</v>
      </c>
      <c r="E19" s="315">
        <v>3407.058</v>
      </c>
      <c r="F19" s="315">
        <v>6526.294</v>
      </c>
      <c r="G19" s="315">
        <v>5705.776</v>
      </c>
      <c r="H19" s="137">
        <f t="shared" si="0"/>
        <v>109.2273236138593</v>
      </c>
      <c r="I19" s="137" t="s">
        <v>148</v>
      </c>
      <c r="J19" s="137">
        <f t="shared" si="2"/>
        <v>114.38048041142869</v>
      </c>
    </row>
    <row r="20" spans="1:10" s="139" customFormat="1" ht="27.75" customHeight="1">
      <c r="A20" s="311" t="s">
        <v>290</v>
      </c>
      <c r="B20" s="132" t="s">
        <v>27</v>
      </c>
      <c r="C20" s="395" t="s">
        <v>148</v>
      </c>
      <c r="D20" s="315">
        <v>2534.486</v>
      </c>
      <c r="E20" s="315">
        <v>3164.279</v>
      </c>
      <c r="F20" s="315">
        <v>5698.765</v>
      </c>
      <c r="G20" s="315">
        <v>5387.177</v>
      </c>
      <c r="H20" s="137">
        <f t="shared" si="0"/>
        <v>124.84894373060258</v>
      </c>
      <c r="I20" s="137" t="s">
        <v>148</v>
      </c>
      <c r="J20" s="137">
        <f t="shared" si="2"/>
        <v>105.78388272744705</v>
      </c>
    </row>
    <row r="21" spans="1:10" s="139" customFormat="1" ht="28.5" customHeight="1">
      <c r="A21" s="311" t="s">
        <v>291</v>
      </c>
      <c r="B21" s="132" t="s">
        <v>27</v>
      </c>
      <c r="C21" s="395" t="s">
        <v>148</v>
      </c>
      <c r="D21" s="315">
        <v>450.884</v>
      </c>
      <c r="E21" s="315">
        <v>491.683</v>
      </c>
      <c r="F21" s="315">
        <v>942.567</v>
      </c>
      <c r="G21" s="315">
        <v>866.508</v>
      </c>
      <c r="H21" s="137">
        <f t="shared" si="0"/>
        <v>109.04866883721755</v>
      </c>
      <c r="I21" s="137" t="s">
        <v>148</v>
      </c>
      <c r="J21" s="137">
        <f t="shared" si="2"/>
        <v>108.77764544585855</v>
      </c>
    </row>
    <row r="22" spans="1:10" s="139" customFormat="1" ht="27.75" customHeight="1">
      <c r="A22" s="312" t="s">
        <v>292</v>
      </c>
      <c r="B22" s="132" t="s">
        <v>27</v>
      </c>
      <c r="C22" s="395" t="s">
        <v>148</v>
      </c>
      <c r="D22" s="316">
        <v>2098.338</v>
      </c>
      <c r="E22" s="316">
        <v>2311.79</v>
      </c>
      <c r="F22" s="316">
        <v>4410.128</v>
      </c>
      <c r="G22" s="316">
        <v>3954.341</v>
      </c>
      <c r="H22" s="137">
        <f t="shared" si="0"/>
        <v>110.17243170547356</v>
      </c>
      <c r="I22" s="137" t="s">
        <v>148</v>
      </c>
      <c r="J22" s="137">
        <f t="shared" si="2"/>
        <v>111.52624419593555</v>
      </c>
    </row>
    <row r="23" spans="1:10" s="139" customFormat="1" ht="27" customHeight="1">
      <c r="A23" s="312" t="s">
        <v>293</v>
      </c>
      <c r="B23" s="132" t="s">
        <v>27</v>
      </c>
      <c r="C23" s="395" t="s">
        <v>148</v>
      </c>
      <c r="D23" s="316">
        <v>630.258</v>
      </c>
      <c r="E23" s="316">
        <v>654.571</v>
      </c>
      <c r="F23" s="316">
        <v>1284.829</v>
      </c>
      <c r="G23" s="316">
        <v>1202.011</v>
      </c>
      <c r="H23" s="137">
        <f t="shared" si="0"/>
        <v>103.85762655928208</v>
      </c>
      <c r="I23" s="137" t="s">
        <v>148</v>
      </c>
      <c r="J23" s="137">
        <f t="shared" si="2"/>
        <v>106.88995358611525</v>
      </c>
    </row>
    <row r="24" spans="1:10" ht="19.5" customHeight="1">
      <c r="A24" s="313"/>
      <c r="B24" s="147"/>
      <c r="C24" s="148"/>
      <c r="D24" s="148"/>
      <c r="E24" s="148"/>
      <c r="F24" s="148"/>
      <c r="G24" s="148"/>
      <c r="H24" s="146"/>
      <c r="I24" s="146"/>
      <c r="J24" s="149"/>
    </row>
  </sheetData>
  <sheetProtection/>
  <mergeCells count="10">
    <mergeCell ref="G3:G6"/>
    <mergeCell ref="D3:F6"/>
    <mergeCell ref="I4:I6"/>
    <mergeCell ref="A2:J2"/>
    <mergeCell ref="H3:J3"/>
    <mergeCell ref="A3:A6"/>
    <mergeCell ref="B3:B6"/>
    <mergeCell ref="C3:C6"/>
    <mergeCell ref="H4:H6"/>
    <mergeCell ref="J4:J6"/>
  </mergeCells>
  <printOptions/>
  <pageMargins left="0.7" right="0.19" top="0.39" bottom="0.56" header="0.24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S47"/>
  <sheetViews>
    <sheetView zoomScalePageLayoutView="0" workbookViewId="0" topLeftCell="A1">
      <pane ySplit="4" topLeftCell="A5" activePane="bottomLeft" state="frozen"/>
      <selection pane="topLeft" activeCell="G4" sqref="G4:G5"/>
      <selection pane="bottomLeft" activeCell="G10" sqref="G10"/>
    </sheetView>
  </sheetViews>
  <sheetFormatPr defaultColWidth="8.88671875" defaultRowHeight="18.75"/>
  <cols>
    <col min="1" max="1" width="22.77734375" style="15" customWidth="1"/>
    <col min="2" max="2" width="5.3359375" style="36" hidden="1" customWidth="1"/>
    <col min="3" max="3" width="5.6640625" style="36" customWidth="1"/>
    <col min="4" max="4" width="6.3359375" style="15" hidden="1" customWidth="1"/>
    <col min="5" max="5" width="7.5546875" style="15" customWidth="1"/>
    <col min="6" max="6" width="7.6640625" style="96" customWidth="1"/>
    <col min="7" max="7" width="7.21484375" style="150" customWidth="1"/>
    <col min="8" max="8" width="6.77734375" style="15" customWidth="1"/>
    <col min="9" max="9" width="6.10546875" style="325" customWidth="1"/>
    <col min="10" max="10" width="5.77734375" style="325" hidden="1" customWidth="1"/>
    <col min="11" max="11" width="6.10546875" style="325" customWidth="1"/>
    <col min="12" max="16384" width="8.88671875" style="15" customWidth="1"/>
  </cols>
  <sheetData>
    <row r="1" spans="1:11" s="108" customFormat="1" ht="19.5" customHeight="1">
      <c r="A1" s="321" t="s">
        <v>360</v>
      </c>
      <c r="B1" s="144"/>
      <c r="C1" s="144"/>
      <c r="F1" s="145"/>
      <c r="G1" s="322"/>
      <c r="I1" s="323"/>
      <c r="J1" s="323"/>
      <c r="K1" s="323"/>
    </row>
    <row r="2" spans="1:11" ht="14.25" customHeight="1">
      <c r="A2" s="324"/>
      <c r="I2" s="491" t="s">
        <v>366</v>
      </c>
      <c r="J2" s="492"/>
      <c r="K2" s="492"/>
    </row>
    <row r="3" spans="1:11" s="242" customFormat="1" ht="18.75" customHeight="1">
      <c r="A3" s="451"/>
      <c r="B3" s="494" t="s">
        <v>29</v>
      </c>
      <c r="C3" s="494" t="s">
        <v>244</v>
      </c>
      <c r="D3" s="449" t="s">
        <v>294</v>
      </c>
      <c r="E3" s="449"/>
      <c r="F3" s="449"/>
      <c r="G3" s="446" t="s">
        <v>275</v>
      </c>
      <c r="H3" s="446" t="s">
        <v>233</v>
      </c>
      <c r="I3" s="493" t="s">
        <v>79</v>
      </c>
      <c r="J3" s="493"/>
      <c r="K3" s="493"/>
    </row>
    <row r="4" spans="1:11" s="242" customFormat="1" ht="50.25" customHeight="1">
      <c r="A4" s="452"/>
      <c r="B4" s="495"/>
      <c r="C4" s="495"/>
      <c r="D4" s="60" t="s">
        <v>277</v>
      </c>
      <c r="E4" s="60" t="s">
        <v>278</v>
      </c>
      <c r="F4" s="60" t="s">
        <v>231</v>
      </c>
      <c r="G4" s="448"/>
      <c r="H4" s="448"/>
      <c r="I4" s="326" t="s">
        <v>280</v>
      </c>
      <c r="J4" s="326" t="s">
        <v>248</v>
      </c>
      <c r="K4" s="327" t="s">
        <v>256</v>
      </c>
    </row>
    <row r="5" spans="1:11" s="88" customFormat="1" ht="19.5" customHeight="1">
      <c r="A5" s="38" t="s">
        <v>140</v>
      </c>
      <c r="B5" s="30" t="s">
        <v>25</v>
      </c>
      <c r="C5" s="385">
        <v>112400</v>
      </c>
      <c r="D5" s="386">
        <f>D7+D8+D9</f>
        <v>9120.67</v>
      </c>
      <c r="E5" s="386">
        <f>E7+E8+E9</f>
        <v>44317.530000000006</v>
      </c>
      <c r="F5" s="386">
        <f>F7+F8+F9</f>
        <v>53600.53999999999</v>
      </c>
      <c r="G5" s="386">
        <f>G7+G8+G9</f>
        <v>39370.219999999994</v>
      </c>
      <c r="H5" s="386">
        <f>H7+H8+H9</f>
        <v>47598.21</v>
      </c>
      <c r="I5" s="341">
        <f>E5/G5*100</f>
        <v>112.56612231275318</v>
      </c>
      <c r="J5" s="341">
        <f>F5/C5*100</f>
        <v>47.68731316725978</v>
      </c>
      <c r="K5" s="341">
        <f>F5/H5*100</f>
        <v>112.61041118983255</v>
      </c>
    </row>
    <row r="6" spans="1:11" s="38" customFormat="1" ht="21.75" customHeight="1">
      <c r="A6" s="38" t="s">
        <v>0</v>
      </c>
      <c r="B6" s="387"/>
      <c r="C6" s="213"/>
      <c r="D6" s="388"/>
      <c r="E6" s="388"/>
      <c r="F6" s="388"/>
      <c r="G6" s="386"/>
      <c r="H6" s="341"/>
      <c r="I6" s="341"/>
      <c r="J6" s="341"/>
      <c r="K6" s="341"/>
    </row>
    <row r="7" spans="1:11" s="76" customFormat="1" ht="21.75" customHeight="1">
      <c r="A7" s="39" t="s">
        <v>1</v>
      </c>
      <c r="B7" s="213" t="s">
        <v>126</v>
      </c>
      <c r="C7" s="213"/>
      <c r="D7" s="389">
        <v>851.18</v>
      </c>
      <c r="E7" s="390">
        <v>4186.3</v>
      </c>
      <c r="F7" s="390">
        <v>5054.42</v>
      </c>
      <c r="G7" s="216">
        <v>3761.49</v>
      </c>
      <c r="H7" s="217">
        <v>4540.07</v>
      </c>
      <c r="I7" s="217">
        <f aca="true" t="shared" si="0" ref="I7:I34">E7/G7*100</f>
        <v>111.29366288359135</v>
      </c>
      <c r="J7" s="217"/>
      <c r="K7" s="217">
        <f aca="true" t="shared" si="1" ref="K7:K34">F7/H7*100</f>
        <v>111.329120476116</v>
      </c>
    </row>
    <row r="8" spans="1:11" s="76" customFormat="1" ht="21.75" customHeight="1">
      <c r="A8" s="39" t="s">
        <v>2</v>
      </c>
      <c r="B8" s="213" t="s">
        <v>126</v>
      </c>
      <c r="C8" s="213"/>
      <c r="D8" s="391">
        <v>7993.54</v>
      </c>
      <c r="E8" s="391">
        <v>38794.18</v>
      </c>
      <c r="F8" s="391">
        <v>46927.74</v>
      </c>
      <c r="G8" s="216">
        <v>34401.39</v>
      </c>
      <c r="H8" s="217">
        <v>41597.78</v>
      </c>
      <c r="I8" s="217">
        <f t="shared" si="0"/>
        <v>112.7692224064202</v>
      </c>
      <c r="J8" s="217"/>
      <c r="K8" s="217">
        <f t="shared" si="1"/>
        <v>112.81308762150289</v>
      </c>
    </row>
    <row r="9" spans="1:11" s="76" customFormat="1" ht="21.75" customHeight="1">
      <c r="A9" s="39" t="s">
        <v>3</v>
      </c>
      <c r="B9" s="213" t="s">
        <v>126</v>
      </c>
      <c r="C9" s="213"/>
      <c r="D9" s="389">
        <v>275.95</v>
      </c>
      <c r="E9" s="390">
        <v>1337.05</v>
      </c>
      <c r="F9" s="390">
        <v>1618.38</v>
      </c>
      <c r="G9" s="216">
        <v>1207.34</v>
      </c>
      <c r="H9" s="217">
        <v>1460.36</v>
      </c>
      <c r="I9" s="217">
        <f t="shared" si="0"/>
        <v>110.74345254857786</v>
      </c>
      <c r="J9" s="217"/>
      <c r="K9" s="217">
        <f t="shared" si="1"/>
        <v>110.82061957325593</v>
      </c>
    </row>
    <row r="10" spans="1:11" s="88" customFormat="1" ht="21.75" customHeight="1">
      <c r="A10" s="38" t="s">
        <v>137</v>
      </c>
      <c r="B10" s="387"/>
      <c r="C10" s="387"/>
      <c r="D10" s="386"/>
      <c r="E10" s="386"/>
      <c r="F10" s="386"/>
      <c r="G10" s="386"/>
      <c r="H10" s="341"/>
      <c r="I10" s="341"/>
      <c r="J10" s="341"/>
      <c r="K10" s="341"/>
    </row>
    <row r="11" spans="1:11" s="88" customFormat="1" ht="21.75" customHeight="1">
      <c r="A11" s="38" t="s">
        <v>111</v>
      </c>
      <c r="B11" s="30" t="s">
        <v>25</v>
      </c>
      <c r="C11" s="30"/>
      <c r="D11" s="386">
        <f>SUM(D13:D24)</f>
        <v>6973.205</v>
      </c>
      <c r="E11" s="386">
        <f>SUM(E13:E24)</f>
        <v>34051.23</v>
      </c>
      <c r="F11" s="386">
        <f>SUM(F13:F24)</f>
        <v>41141.266</v>
      </c>
      <c r="G11" s="386">
        <f>SUM(G13:G24)</f>
        <v>30544.179999999997</v>
      </c>
      <c r="H11" s="386">
        <f>SUM(H13:H24)</f>
        <v>36892.020000000004</v>
      </c>
      <c r="I11" s="341">
        <f t="shared" si="0"/>
        <v>111.48189278612163</v>
      </c>
      <c r="J11" s="341"/>
      <c r="K11" s="341">
        <f t="shared" si="1"/>
        <v>111.51806271383352</v>
      </c>
    </row>
    <row r="12" spans="1:11" s="76" customFormat="1" ht="21.75" customHeight="1">
      <c r="A12" s="38" t="s">
        <v>4</v>
      </c>
      <c r="D12" s="216"/>
      <c r="E12" s="216"/>
      <c r="F12" s="386"/>
      <c r="G12" s="386"/>
      <c r="H12" s="341"/>
      <c r="I12" s="341"/>
      <c r="J12" s="341"/>
      <c r="K12" s="341"/>
    </row>
    <row r="13" spans="1:11" s="76" customFormat="1" ht="21.75" customHeight="1">
      <c r="A13" s="76" t="s">
        <v>5</v>
      </c>
      <c r="B13" s="213" t="s">
        <v>126</v>
      </c>
      <c r="C13" s="213"/>
      <c r="D13" s="392">
        <v>1298.252</v>
      </c>
      <c r="E13" s="392">
        <v>6660.743</v>
      </c>
      <c r="F13" s="216">
        <v>8075.822</v>
      </c>
      <c r="G13" s="216">
        <v>5590.204</v>
      </c>
      <c r="H13" s="217">
        <v>6883.988</v>
      </c>
      <c r="I13" s="217">
        <f t="shared" si="0"/>
        <v>119.15026714588592</v>
      </c>
      <c r="J13" s="217"/>
      <c r="K13" s="217">
        <f t="shared" si="1"/>
        <v>117.31313302696054</v>
      </c>
    </row>
    <row r="14" spans="1:11" s="76" customFormat="1" ht="21.75" customHeight="1">
      <c r="A14" s="76" t="s">
        <v>6</v>
      </c>
      <c r="B14" s="213" t="s">
        <v>126</v>
      </c>
      <c r="C14" s="213"/>
      <c r="D14" s="392">
        <v>244.397</v>
      </c>
      <c r="E14" s="392">
        <v>1178.322</v>
      </c>
      <c r="F14" s="216">
        <v>1422.719</v>
      </c>
      <c r="G14" s="216">
        <v>1074.982</v>
      </c>
      <c r="H14" s="217">
        <v>1293.157</v>
      </c>
      <c r="I14" s="217">
        <f t="shared" si="0"/>
        <v>109.61318422075902</v>
      </c>
      <c r="J14" s="217"/>
      <c r="K14" s="217">
        <f t="shared" si="1"/>
        <v>110.01904641122464</v>
      </c>
    </row>
    <row r="15" spans="1:11" s="76" customFormat="1" ht="28.5" customHeight="1">
      <c r="A15" s="219" t="s">
        <v>7</v>
      </c>
      <c r="B15" s="213" t="s">
        <v>126</v>
      </c>
      <c r="C15" s="213"/>
      <c r="D15" s="392">
        <v>869.464</v>
      </c>
      <c r="E15" s="392">
        <v>4238.127</v>
      </c>
      <c r="F15" s="216">
        <v>5107.591</v>
      </c>
      <c r="G15" s="216">
        <v>3892.836</v>
      </c>
      <c r="H15" s="217">
        <v>4680.434</v>
      </c>
      <c r="I15" s="217">
        <f t="shared" si="0"/>
        <v>108.8699087246419</v>
      </c>
      <c r="J15" s="217"/>
      <c r="K15" s="217">
        <f t="shared" si="1"/>
        <v>109.1264399839844</v>
      </c>
    </row>
    <row r="16" spans="1:11" s="76" customFormat="1" ht="21.75" customHeight="1">
      <c r="A16" s="76" t="s">
        <v>64</v>
      </c>
      <c r="B16" s="213" t="s">
        <v>126</v>
      </c>
      <c r="C16" s="213"/>
      <c r="D16" s="392">
        <v>88.075</v>
      </c>
      <c r="E16" s="392">
        <v>403.455</v>
      </c>
      <c r="F16" s="216">
        <v>491.531</v>
      </c>
      <c r="G16" s="216">
        <v>373.689</v>
      </c>
      <c r="H16" s="217">
        <v>451.397</v>
      </c>
      <c r="I16" s="217">
        <f t="shared" si="0"/>
        <v>107.96544720342315</v>
      </c>
      <c r="J16" s="217"/>
      <c r="K16" s="217">
        <f t="shared" si="1"/>
        <v>108.89106484978855</v>
      </c>
    </row>
    <row r="17" spans="1:11" s="76" customFormat="1" ht="21.75" customHeight="1">
      <c r="A17" s="76" t="s">
        <v>65</v>
      </c>
      <c r="B17" s="213" t="s">
        <v>126</v>
      </c>
      <c r="C17" s="213"/>
      <c r="D17" s="392">
        <v>956.595</v>
      </c>
      <c r="E17" s="392">
        <v>4588.712</v>
      </c>
      <c r="F17" s="216">
        <v>5545.307</v>
      </c>
      <c r="G17" s="216">
        <v>4205.938</v>
      </c>
      <c r="H17" s="217">
        <v>5046.981</v>
      </c>
      <c r="I17" s="217">
        <f t="shared" si="0"/>
        <v>109.1007998691374</v>
      </c>
      <c r="J17" s="217"/>
      <c r="K17" s="217">
        <f t="shared" si="1"/>
        <v>109.87374432358672</v>
      </c>
    </row>
    <row r="18" spans="1:11" s="76" customFormat="1" ht="21.75" customHeight="1">
      <c r="A18" s="76" t="s">
        <v>306</v>
      </c>
      <c r="B18" s="29" t="s">
        <v>27</v>
      </c>
      <c r="C18" s="213"/>
      <c r="D18" s="392">
        <v>534.758</v>
      </c>
      <c r="E18" s="392">
        <v>2593.319</v>
      </c>
      <c r="F18" s="216">
        <v>3128.077</v>
      </c>
      <c r="G18" s="216">
        <v>2382.538</v>
      </c>
      <c r="H18" s="217">
        <v>2860.965</v>
      </c>
      <c r="I18" s="217">
        <f t="shared" si="0"/>
        <v>108.84691031160887</v>
      </c>
      <c r="J18" s="217"/>
      <c r="K18" s="217">
        <f t="shared" si="1"/>
        <v>109.33643019051264</v>
      </c>
    </row>
    <row r="19" spans="1:11" s="76" customFormat="1" ht="21.75" customHeight="1">
      <c r="A19" s="76" t="s">
        <v>110</v>
      </c>
      <c r="B19" s="213" t="s">
        <v>126</v>
      </c>
      <c r="C19" s="213"/>
      <c r="D19" s="392">
        <v>718.189</v>
      </c>
      <c r="E19" s="392">
        <v>3500.764</v>
      </c>
      <c r="F19" s="216">
        <v>4218.953</v>
      </c>
      <c r="G19" s="216">
        <v>3237.564</v>
      </c>
      <c r="H19" s="217">
        <v>3898.562</v>
      </c>
      <c r="I19" s="217">
        <f t="shared" si="0"/>
        <v>108.12956902164714</v>
      </c>
      <c r="J19" s="217"/>
      <c r="K19" s="217">
        <f t="shared" si="1"/>
        <v>108.21818403811459</v>
      </c>
    </row>
    <row r="20" spans="1:11" s="76" customFormat="1" ht="21.75" customHeight="1">
      <c r="A20" s="76" t="s">
        <v>66</v>
      </c>
      <c r="B20" s="213" t="s">
        <v>126</v>
      </c>
      <c r="C20" s="213"/>
      <c r="D20" s="392">
        <v>1143.727</v>
      </c>
      <c r="E20" s="392">
        <v>5562.723</v>
      </c>
      <c r="F20" s="216">
        <v>6706.451</v>
      </c>
      <c r="G20" s="216">
        <v>4982.33</v>
      </c>
      <c r="H20" s="217">
        <v>5978.869</v>
      </c>
      <c r="I20" s="217">
        <f t="shared" si="0"/>
        <v>111.64902766376375</v>
      </c>
      <c r="J20" s="217"/>
      <c r="K20" s="217">
        <f t="shared" si="1"/>
        <v>112.16922464767167</v>
      </c>
    </row>
    <row r="21" spans="1:11" s="76" customFormat="1" ht="21.75" customHeight="1">
      <c r="A21" s="76" t="s">
        <v>112</v>
      </c>
      <c r="B21" s="213" t="s">
        <v>126</v>
      </c>
      <c r="C21" s="213"/>
      <c r="D21" s="392">
        <v>120.328</v>
      </c>
      <c r="E21" s="392">
        <v>565.407</v>
      </c>
      <c r="F21" s="216">
        <v>685.736</v>
      </c>
      <c r="G21" s="216">
        <v>507.833</v>
      </c>
      <c r="H21" s="217">
        <v>609.781</v>
      </c>
      <c r="I21" s="217">
        <f t="shared" si="0"/>
        <v>111.33719155706699</v>
      </c>
      <c r="J21" s="217"/>
      <c r="K21" s="217">
        <f t="shared" si="1"/>
        <v>112.45611129241482</v>
      </c>
    </row>
    <row r="22" spans="1:11" s="76" customFormat="1" ht="21.75" customHeight="1">
      <c r="A22" s="76" t="s">
        <v>307</v>
      </c>
      <c r="B22" s="29" t="s">
        <v>27</v>
      </c>
      <c r="C22" s="213"/>
      <c r="D22" s="392">
        <v>48.307</v>
      </c>
      <c r="E22" s="392">
        <v>241.471</v>
      </c>
      <c r="F22" s="216">
        <v>289.779</v>
      </c>
      <c r="G22" s="216">
        <v>220.386</v>
      </c>
      <c r="H22" s="217">
        <v>264.598</v>
      </c>
      <c r="I22" s="217">
        <f t="shared" si="0"/>
        <v>109.56730463822566</v>
      </c>
      <c r="J22" s="217"/>
      <c r="K22" s="217">
        <f t="shared" si="1"/>
        <v>109.51670080650646</v>
      </c>
    </row>
    <row r="23" spans="1:11" s="76" customFormat="1" ht="21.75" customHeight="1">
      <c r="A23" s="76" t="s">
        <v>67</v>
      </c>
      <c r="B23" s="213" t="s">
        <v>126</v>
      </c>
      <c r="C23" s="213"/>
      <c r="D23" s="392">
        <v>722.571</v>
      </c>
      <c r="E23" s="392">
        <v>3468.592</v>
      </c>
      <c r="F23" s="216">
        <v>4191.163</v>
      </c>
      <c r="G23" s="216">
        <v>3146.758</v>
      </c>
      <c r="H23" s="217">
        <v>3795.174</v>
      </c>
      <c r="I23" s="217">
        <f t="shared" si="0"/>
        <v>110.22747856682975</v>
      </c>
      <c r="J23" s="217"/>
      <c r="K23" s="217">
        <f t="shared" si="1"/>
        <v>110.43401435612701</v>
      </c>
    </row>
    <row r="24" spans="1:11" s="76" customFormat="1" ht="21.75" customHeight="1">
      <c r="A24" s="76" t="s">
        <v>68</v>
      </c>
      <c r="B24" s="213" t="s">
        <v>126</v>
      </c>
      <c r="C24" s="213"/>
      <c r="D24" s="392">
        <v>228.542</v>
      </c>
      <c r="E24" s="392">
        <v>1049.595</v>
      </c>
      <c r="F24" s="216">
        <v>1278.137</v>
      </c>
      <c r="G24" s="216">
        <v>929.122</v>
      </c>
      <c r="H24" s="217">
        <v>1128.114</v>
      </c>
      <c r="I24" s="217">
        <f t="shared" si="0"/>
        <v>112.9663273499067</v>
      </c>
      <c r="J24" s="217"/>
      <c r="K24" s="217">
        <f t="shared" si="1"/>
        <v>113.29856734337132</v>
      </c>
    </row>
    <row r="25" spans="1:11" s="88" customFormat="1" ht="21.75" customHeight="1">
      <c r="A25" s="38" t="s">
        <v>145</v>
      </c>
      <c r="B25" s="387" t="s">
        <v>126</v>
      </c>
      <c r="C25" s="213"/>
      <c r="D25" s="341">
        <v>831.17</v>
      </c>
      <c r="E25" s="341">
        <v>3957.32</v>
      </c>
      <c r="F25" s="386">
        <v>4807.61</v>
      </c>
      <c r="G25" s="386">
        <v>3402.12</v>
      </c>
      <c r="H25" s="341">
        <v>4131.93</v>
      </c>
      <c r="I25" s="341">
        <f t="shared" si="0"/>
        <v>116.31923624093213</v>
      </c>
      <c r="J25" s="341"/>
      <c r="K25" s="341">
        <f t="shared" si="1"/>
        <v>116.3526487622007</v>
      </c>
    </row>
    <row r="26" spans="1:11" s="88" customFormat="1" ht="21.75" customHeight="1">
      <c r="A26" s="38" t="s">
        <v>138</v>
      </c>
      <c r="B26" s="387" t="s">
        <v>126</v>
      </c>
      <c r="C26" s="213"/>
      <c r="D26" s="386">
        <v>7.981</v>
      </c>
      <c r="E26" s="386">
        <v>37.595</v>
      </c>
      <c r="F26" s="386">
        <v>45.815</v>
      </c>
      <c r="G26" s="386">
        <v>33.15</v>
      </c>
      <c r="H26" s="341">
        <v>40.41</v>
      </c>
      <c r="I26" s="341">
        <f t="shared" si="0"/>
        <v>113.40874811463047</v>
      </c>
      <c r="J26" s="341"/>
      <c r="K26" s="341">
        <f t="shared" si="1"/>
        <v>113.37540212818608</v>
      </c>
    </row>
    <row r="27" spans="1:11" s="88" customFormat="1" ht="21.75" customHeight="1">
      <c r="A27" s="88" t="s">
        <v>139</v>
      </c>
      <c r="B27" s="387" t="s">
        <v>126</v>
      </c>
      <c r="C27" s="393"/>
      <c r="D27" s="394">
        <f>SUM(D28:D34)</f>
        <v>1308.3029999999999</v>
      </c>
      <c r="E27" s="394">
        <f>SUM(E28:E34)</f>
        <v>6271.3820000000005</v>
      </c>
      <c r="F27" s="394">
        <f>SUM(F28:F34)</f>
        <v>7605.85</v>
      </c>
      <c r="G27" s="394">
        <f>SUM(G28:G34)</f>
        <v>5390.7699999999995</v>
      </c>
      <c r="H27" s="394">
        <f>SUM(H28:H34)</f>
        <v>6533.85</v>
      </c>
      <c r="I27" s="341">
        <f t="shared" si="0"/>
        <v>116.33555132198185</v>
      </c>
      <c r="J27" s="341"/>
      <c r="K27" s="341">
        <f t="shared" si="1"/>
        <v>116.40686578357324</v>
      </c>
    </row>
    <row r="28" spans="1:19" s="76" customFormat="1" ht="21.75" customHeight="1">
      <c r="A28" s="212" t="s">
        <v>249</v>
      </c>
      <c r="B28" s="213" t="s">
        <v>126</v>
      </c>
      <c r="C28" s="213"/>
      <c r="D28" s="215">
        <v>481.055</v>
      </c>
      <c r="E28" s="215">
        <v>2336.875</v>
      </c>
      <c r="F28" s="216">
        <v>2817.93</v>
      </c>
      <c r="G28" s="216">
        <v>2055.104</v>
      </c>
      <c r="H28" s="217">
        <v>2475.333</v>
      </c>
      <c r="I28" s="217">
        <f t="shared" si="0"/>
        <v>113.7107903055028</v>
      </c>
      <c r="J28" s="217"/>
      <c r="K28" s="217">
        <f t="shared" si="1"/>
        <v>113.84044086189616</v>
      </c>
      <c r="L28" s="218"/>
      <c r="M28" s="218"/>
      <c r="N28" s="218"/>
      <c r="O28" s="218"/>
      <c r="P28" s="218"/>
      <c r="Q28" s="218"/>
      <c r="R28" s="218"/>
      <c r="S28" s="218"/>
    </row>
    <row r="29" spans="1:17" s="76" customFormat="1" ht="27" customHeight="1">
      <c r="A29" s="212" t="s">
        <v>250</v>
      </c>
      <c r="B29" s="213" t="s">
        <v>126</v>
      </c>
      <c r="C29" s="213"/>
      <c r="D29" s="215">
        <v>105.424</v>
      </c>
      <c r="E29" s="215">
        <v>502.458</v>
      </c>
      <c r="F29" s="216">
        <v>607.882</v>
      </c>
      <c r="G29" s="216">
        <v>447.607</v>
      </c>
      <c r="H29" s="217">
        <v>541.316</v>
      </c>
      <c r="I29" s="217">
        <f t="shared" si="0"/>
        <v>112.25427663106251</v>
      </c>
      <c r="J29" s="217"/>
      <c r="K29" s="217">
        <f t="shared" si="1"/>
        <v>112.29706862535005</v>
      </c>
      <c r="L29" s="218"/>
      <c r="M29" s="218"/>
      <c r="N29" s="218"/>
      <c r="O29" s="218"/>
      <c r="P29" s="218"/>
      <c r="Q29" s="218"/>
    </row>
    <row r="30" spans="1:17" s="76" customFormat="1" ht="21.75" customHeight="1">
      <c r="A30" s="39" t="s">
        <v>251</v>
      </c>
      <c r="B30" s="213" t="s">
        <v>126</v>
      </c>
      <c r="C30" s="29"/>
      <c r="D30" s="215">
        <v>61.319</v>
      </c>
      <c r="E30" s="215">
        <v>273.641</v>
      </c>
      <c r="F30" s="216">
        <v>334.96</v>
      </c>
      <c r="G30" s="216">
        <v>236.267</v>
      </c>
      <c r="H30" s="217">
        <v>290.467</v>
      </c>
      <c r="I30" s="217">
        <f t="shared" si="0"/>
        <v>115.81854427406284</v>
      </c>
      <c r="J30" s="217"/>
      <c r="K30" s="217">
        <f t="shared" si="1"/>
        <v>115.31774693855068</v>
      </c>
      <c r="L30" s="218"/>
      <c r="M30" s="218"/>
      <c r="N30" s="218"/>
      <c r="O30" s="218"/>
      <c r="P30" s="218"/>
      <c r="Q30" s="218"/>
    </row>
    <row r="31" spans="1:17" s="76" customFormat="1" ht="21.75" customHeight="1">
      <c r="A31" s="76" t="s">
        <v>252</v>
      </c>
      <c r="B31" s="213" t="s">
        <v>126</v>
      </c>
      <c r="C31" s="29"/>
      <c r="D31" s="215">
        <v>46.033</v>
      </c>
      <c r="E31" s="215">
        <v>190.668</v>
      </c>
      <c r="F31" s="216">
        <v>236.701</v>
      </c>
      <c r="G31" s="216">
        <v>160.872</v>
      </c>
      <c r="H31" s="217">
        <v>199.614</v>
      </c>
      <c r="I31" s="217">
        <f t="shared" si="0"/>
        <v>118.52155751156197</v>
      </c>
      <c r="J31" s="217"/>
      <c r="K31" s="217">
        <f t="shared" si="1"/>
        <v>118.5793581612512</v>
      </c>
      <c r="L31" s="218"/>
      <c r="M31" s="218"/>
      <c r="N31" s="218"/>
      <c r="O31" s="218"/>
      <c r="P31" s="218"/>
      <c r="Q31" s="218"/>
    </row>
    <row r="32" spans="1:17" s="76" customFormat="1" ht="21.75" customHeight="1">
      <c r="A32" s="76" t="s">
        <v>253</v>
      </c>
      <c r="B32" s="213" t="s">
        <v>126</v>
      </c>
      <c r="C32" s="29"/>
      <c r="D32" s="215">
        <v>464.264</v>
      </c>
      <c r="E32" s="215">
        <v>2288.567</v>
      </c>
      <c r="F32" s="216">
        <v>2752.832</v>
      </c>
      <c r="G32" s="216">
        <v>1930.487</v>
      </c>
      <c r="H32" s="217">
        <v>2319.744</v>
      </c>
      <c r="I32" s="217">
        <f t="shared" si="0"/>
        <v>118.54868745554879</v>
      </c>
      <c r="J32" s="217"/>
      <c r="K32" s="217">
        <f t="shared" si="1"/>
        <v>118.66964630579926</v>
      </c>
      <c r="L32" s="218"/>
      <c r="M32" s="218"/>
      <c r="N32" s="218"/>
      <c r="O32" s="218"/>
      <c r="P32" s="218"/>
      <c r="Q32" s="218"/>
    </row>
    <row r="33" spans="1:17" s="76" customFormat="1" ht="27.75" customHeight="1">
      <c r="A33" s="219" t="s">
        <v>254</v>
      </c>
      <c r="B33" s="213" t="s">
        <v>126</v>
      </c>
      <c r="C33" s="29"/>
      <c r="D33" s="215">
        <v>27.148</v>
      </c>
      <c r="E33" s="215">
        <v>129.821</v>
      </c>
      <c r="F33" s="217">
        <v>156.968</v>
      </c>
      <c r="G33" s="216">
        <v>115.579</v>
      </c>
      <c r="H33" s="217">
        <v>140.117</v>
      </c>
      <c r="I33" s="217">
        <f t="shared" si="0"/>
        <v>112.32230768565223</v>
      </c>
      <c r="J33" s="217"/>
      <c r="K33" s="217">
        <f t="shared" si="1"/>
        <v>112.02637795556572</v>
      </c>
      <c r="L33" s="218"/>
      <c r="M33" s="218"/>
      <c r="N33" s="218"/>
      <c r="O33" s="218"/>
      <c r="P33" s="218"/>
      <c r="Q33" s="218"/>
    </row>
    <row r="34" spans="1:17" s="76" customFormat="1" ht="21.75" customHeight="1">
      <c r="A34" s="76" t="s">
        <v>255</v>
      </c>
      <c r="B34" s="213" t="s">
        <v>126</v>
      </c>
      <c r="C34" s="29"/>
      <c r="D34" s="214">
        <v>123.06</v>
      </c>
      <c r="E34" s="214">
        <v>549.352</v>
      </c>
      <c r="F34" s="216">
        <v>698.577</v>
      </c>
      <c r="G34" s="216">
        <v>444.854</v>
      </c>
      <c r="H34" s="217">
        <v>567.259</v>
      </c>
      <c r="I34" s="217">
        <f t="shared" si="0"/>
        <v>123.49040359308896</v>
      </c>
      <c r="J34" s="217"/>
      <c r="K34" s="217">
        <f t="shared" si="1"/>
        <v>123.1495666000892</v>
      </c>
      <c r="L34" s="218"/>
      <c r="M34" s="218"/>
      <c r="N34" s="218"/>
      <c r="O34" s="218"/>
      <c r="P34" s="218"/>
      <c r="Q34" s="218"/>
    </row>
    <row r="35" spans="1:11" ht="12.75">
      <c r="A35" s="21"/>
      <c r="B35" s="64"/>
      <c r="C35" s="64"/>
      <c r="D35" s="329"/>
      <c r="E35" s="329"/>
      <c r="F35" s="97"/>
      <c r="G35" s="97"/>
      <c r="H35" s="21"/>
      <c r="I35" s="330"/>
      <c r="J35" s="330"/>
      <c r="K35" s="330"/>
    </row>
    <row r="36" spans="4:7" ht="12.75">
      <c r="D36" s="331"/>
      <c r="E36" s="331"/>
      <c r="G36" s="96"/>
    </row>
    <row r="37" spans="4:7" ht="12.75">
      <c r="D37" s="331"/>
      <c r="E37" s="331"/>
      <c r="G37" s="96"/>
    </row>
    <row r="38" spans="4:7" ht="12.75">
      <c r="D38" s="331"/>
      <c r="E38" s="331"/>
      <c r="G38" s="96"/>
    </row>
    <row r="39" spans="4:7" ht="12.75">
      <c r="D39" s="331"/>
      <c r="E39" s="331"/>
      <c r="G39" s="96"/>
    </row>
    <row r="40" spans="4:7" ht="12.75">
      <c r="D40" s="331"/>
      <c r="E40" s="331"/>
      <c r="G40" s="96"/>
    </row>
    <row r="41" spans="4:7" ht="12.75">
      <c r="D41" s="331"/>
      <c r="E41" s="331"/>
      <c r="G41" s="96"/>
    </row>
    <row r="42" spans="4:7" ht="12.75">
      <c r="D42" s="331"/>
      <c r="E42" s="331"/>
      <c r="G42" s="96"/>
    </row>
    <row r="43" spans="4:7" ht="12.75">
      <c r="D43" s="331"/>
      <c r="E43" s="331"/>
      <c r="G43" s="96"/>
    </row>
    <row r="44" ht="12.75">
      <c r="G44" s="96"/>
    </row>
    <row r="45" ht="12.75">
      <c r="G45" s="96"/>
    </row>
    <row r="46" ht="12.75">
      <c r="G46" s="96"/>
    </row>
    <row r="47" ht="12.75">
      <c r="G47" s="96"/>
    </row>
  </sheetData>
  <sheetProtection/>
  <mergeCells count="8">
    <mergeCell ref="I2:K2"/>
    <mergeCell ref="H3:H4"/>
    <mergeCell ref="I3:K3"/>
    <mergeCell ref="A3:A4"/>
    <mergeCell ref="B3:B4"/>
    <mergeCell ref="C3:C4"/>
    <mergeCell ref="D3:F3"/>
    <mergeCell ref="G3:G4"/>
  </mergeCells>
  <printOptions/>
  <pageMargins left="0.7" right="0.34" top="0.3472222222222222" bottom="0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4"/>
  <sheetViews>
    <sheetView zoomScalePageLayoutView="0" workbookViewId="0" topLeftCell="A1">
      <selection activeCell="I13" sqref="I13"/>
    </sheetView>
  </sheetViews>
  <sheetFormatPr defaultColWidth="7.10546875" defaultRowHeight="18.75"/>
  <cols>
    <col min="1" max="1" width="22.99609375" style="1" customWidth="1"/>
    <col min="2" max="2" width="7.4453125" style="65" customWidth="1"/>
    <col min="3" max="3" width="6.3359375" style="32" hidden="1" customWidth="1"/>
    <col min="4" max="4" width="7.6640625" style="91" customWidth="1"/>
    <col min="5" max="5" width="7.3359375" style="335" customWidth="1"/>
    <col min="6" max="6" width="7.4453125" style="335" customWidth="1"/>
    <col min="7" max="7" width="7.6640625" style="335" customWidth="1"/>
    <col min="8" max="9" width="6.10546875" style="336" customWidth="1"/>
    <col min="10" max="16384" width="7.10546875" style="1" customWidth="1"/>
  </cols>
  <sheetData>
    <row r="1" spans="1:9" s="142" customFormat="1" ht="19.5" customHeight="1">
      <c r="A1" s="140" t="s">
        <v>361</v>
      </c>
      <c r="B1" s="141"/>
      <c r="C1" s="143"/>
      <c r="D1" s="332"/>
      <c r="E1" s="333"/>
      <c r="F1" s="333"/>
      <c r="G1" s="333"/>
      <c r="H1" s="334"/>
      <c r="I1" s="334"/>
    </row>
    <row r="2" ht="13.5" customHeight="1">
      <c r="A2" s="37"/>
    </row>
    <row r="3" spans="1:9" s="242" customFormat="1" ht="21" customHeight="1">
      <c r="A3" s="451"/>
      <c r="B3" s="494" t="s">
        <v>29</v>
      </c>
      <c r="C3" s="449" t="s">
        <v>294</v>
      </c>
      <c r="D3" s="449"/>
      <c r="E3" s="449"/>
      <c r="F3" s="496" t="s">
        <v>275</v>
      </c>
      <c r="G3" s="496" t="s">
        <v>233</v>
      </c>
      <c r="H3" s="493" t="s">
        <v>79</v>
      </c>
      <c r="I3" s="493"/>
    </row>
    <row r="4" spans="1:9" s="242" customFormat="1" ht="48" customHeight="1">
      <c r="A4" s="452"/>
      <c r="B4" s="495"/>
      <c r="C4" s="60" t="s">
        <v>277</v>
      </c>
      <c r="D4" s="60" t="s">
        <v>278</v>
      </c>
      <c r="E4" s="337" t="s">
        <v>231</v>
      </c>
      <c r="F4" s="497"/>
      <c r="G4" s="497"/>
      <c r="H4" s="326" t="s">
        <v>280</v>
      </c>
      <c r="I4" s="327" t="s">
        <v>256</v>
      </c>
    </row>
    <row r="5" spans="1:9" s="68" customFormat="1" ht="27" customHeight="1">
      <c r="A5" s="66" t="s">
        <v>113</v>
      </c>
      <c r="B5" s="67"/>
      <c r="C5" s="116"/>
      <c r="D5" s="338"/>
      <c r="E5" s="339"/>
      <c r="F5" s="339"/>
      <c r="G5" s="340"/>
      <c r="H5" s="341"/>
      <c r="I5" s="341"/>
    </row>
    <row r="6" spans="1:9" s="68" customFormat="1" ht="27" customHeight="1">
      <c r="A6" s="68" t="s">
        <v>114</v>
      </c>
      <c r="B6" s="67" t="s">
        <v>127</v>
      </c>
      <c r="C6" s="117">
        <v>31562</v>
      </c>
      <c r="D6" s="342">
        <v>138610</v>
      </c>
      <c r="E6" s="343">
        <v>170172</v>
      </c>
      <c r="F6" s="343">
        <v>119735</v>
      </c>
      <c r="G6" s="340">
        <v>147171</v>
      </c>
      <c r="H6" s="217">
        <f aca="true" t="shared" si="0" ref="H6:I14">D6/F6*100</f>
        <v>115.76397878648683</v>
      </c>
      <c r="I6" s="217">
        <f t="shared" si="0"/>
        <v>115.62875838310535</v>
      </c>
    </row>
    <row r="7" spans="1:9" s="68" customFormat="1" ht="27" customHeight="1">
      <c r="A7" s="68" t="s">
        <v>115</v>
      </c>
      <c r="B7" s="67" t="s">
        <v>128</v>
      </c>
      <c r="C7" s="117">
        <v>343439</v>
      </c>
      <c r="D7" s="117">
        <v>1507004</v>
      </c>
      <c r="E7" s="343">
        <v>1850443</v>
      </c>
      <c r="F7" s="343">
        <v>1301467</v>
      </c>
      <c r="G7" s="340">
        <v>1599685</v>
      </c>
      <c r="H7" s="217">
        <f t="shared" si="0"/>
        <v>115.79271698782989</v>
      </c>
      <c r="I7" s="217">
        <f t="shared" si="0"/>
        <v>115.67546110640532</v>
      </c>
    </row>
    <row r="8" spans="1:9" s="68" customFormat="1" ht="31.5" customHeight="1">
      <c r="A8" s="344" t="s">
        <v>308</v>
      </c>
      <c r="B8" s="67" t="s">
        <v>129</v>
      </c>
      <c r="C8" s="117">
        <v>287800</v>
      </c>
      <c r="D8" s="117">
        <v>1260963</v>
      </c>
      <c r="E8" s="343">
        <v>1548763</v>
      </c>
      <c r="F8" s="343">
        <v>1091809</v>
      </c>
      <c r="G8" s="340">
        <v>1341985</v>
      </c>
      <c r="H8" s="217">
        <f t="shared" si="0"/>
        <v>115.49300289702687</v>
      </c>
      <c r="I8" s="217">
        <f t="shared" si="0"/>
        <v>115.40836894600164</v>
      </c>
    </row>
    <row r="9" spans="1:9" s="68" customFormat="1" ht="27" customHeight="1">
      <c r="A9" s="66" t="s">
        <v>116</v>
      </c>
      <c r="B9" s="67"/>
      <c r="C9" s="116"/>
      <c r="D9" s="117"/>
      <c r="E9" s="343"/>
      <c r="F9" s="343"/>
      <c r="G9" s="340"/>
      <c r="H9" s="217"/>
      <c r="I9" s="217"/>
    </row>
    <row r="10" spans="1:9" s="68" customFormat="1" ht="27" customHeight="1">
      <c r="A10" s="68" t="s">
        <v>117</v>
      </c>
      <c r="B10" s="67" t="s">
        <v>127</v>
      </c>
      <c r="C10" s="117">
        <v>799608</v>
      </c>
      <c r="D10" s="117">
        <v>3818710</v>
      </c>
      <c r="E10" s="343">
        <v>4637438</v>
      </c>
      <c r="F10" s="343">
        <v>3282320</v>
      </c>
      <c r="G10" s="340">
        <v>3984737</v>
      </c>
      <c r="H10" s="217">
        <f t="shared" si="0"/>
        <v>116.34179482804845</v>
      </c>
      <c r="I10" s="217">
        <f t="shared" si="0"/>
        <v>116.38002708836241</v>
      </c>
    </row>
    <row r="11" spans="1:9" s="68" customFormat="1" ht="27" customHeight="1">
      <c r="A11" s="66" t="s">
        <v>118</v>
      </c>
      <c r="B11" s="67"/>
      <c r="C11" s="116"/>
      <c r="D11" s="117"/>
      <c r="E11" s="343"/>
      <c r="F11" s="343"/>
      <c r="G11" s="340"/>
      <c r="H11" s="217"/>
      <c r="I11" s="217"/>
    </row>
    <row r="12" spans="1:9" s="68" customFormat="1" ht="27" customHeight="1">
      <c r="A12" s="68" t="s">
        <v>114</v>
      </c>
      <c r="B12" s="67" t="s">
        <v>127</v>
      </c>
      <c r="C12" s="117">
        <v>7981</v>
      </c>
      <c r="D12" s="117">
        <v>37595</v>
      </c>
      <c r="E12" s="343">
        <v>45815</v>
      </c>
      <c r="F12" s="343">
        <v>33150</v>
      </c>
      <c r="G12" s="340">
        <v>40410</v>
      </c>
      <c r="H12" s="217">
        <f t="shared" si="0"/>
        <v>113.40874811463047</v>
      </c>
      <c r="I12" s="217">
        <f t="shared" si="0"/>
        <v>113.37540212818608</v>
      </c>
    </row>
    <row r="13" spans="1:9" s="68" customFormat="1" ht="27" customHeight="1">
      <c r="A13" s="68" t="s">
        <v>119</v>
      </c>
      <c r="B13" s="67" t="s">
        <v>128</v>
      </c>
      <c r="C13" s="117">
        <v>14564</v>
      </c>
      <c r="D13" s="117">
        <v>68407.5</v>
      </c>
      <c r="E13" s="343">
        <v>82971</v>
      </c>
      <c r="F13" s="343">
        <v>60273</v>
      </c>
      <c r="G13" s="340">
        <v>73473</v>
      </c>
      <c r="H13" s="217">
        <f t="shared" si="0"/>
        <v>113.49609277786072</v>
      </c>
      <c r="I13" s="217">
        <f t="shared" si="0"/>
        <v>112.92719774611082</v>
      </c>
    </row>
    <row r="14" spans="1:9" s="68" customFormat="1" ht="27" customHeight="1">
      <c r="A14" s="70" t="s">
        <v>120</v>
      </c>
      <c r="B14" s="71" t="s">
        <v>129</v>
      </c>
      <c r="C14" s="117">
        <v>31298</v>
      </c>
      <c r="D14" s="117">
        <v>149754</v>
      </c>
      <c r="E14" s="343">
        <v>183260</v>
      </c>
      <c r="F14" s="343">
        <v>132600</v>
      </c>
      <c r="G14" s="340">
        <v>161640</v>
      </c>
      <c r="H14" s="217">
        <f t="shared" si="0"/>
        <v>112.9366515837104</v>
      </c>
      <c r="I14" s="217">
        <f t="shared" si="0"/>
        <v>113.37540212818608</v>
      </c>
    </row>
    <row r="15" spans="1:9" s="68" customFormat="1" ht="15.75" customHeight="1">
      <c r="A15" s="72"/>
      <c r="B15" s="73"/>
      <c r="C15" s="75"/>
      <c r="D15" s="74"/>
      <c r="E15" s="345"/>
      <c r="F15" s="345"/>
      <c r="G15" s="345"/>
      <c r="H15" s="346"/>
      <c r="I15" s="346"/>
    </row>
    <row r="16" spans="2:9" s="68" customFormat="1" ht="24" customHeight="1">
      <c r="B16" s="67"/>
      <c r="C16" s="69"/>
      <c r="D16" s="100"/>
      <c r="E16" s="340"/>
      <c r="F16" s="340"/>
      <c r="G16" s="340"/>
      <c r="H16" s="217"/>
      <c r="I16" s="217"/>
    </row>
    <row r="17" spans="3:9" ht="19.5" customHeight="1">
      <c r="C17" s="1"/>
      <c r="D17" s="1"/>
      <c r="H17" s="217"/>
      <c r="I17" s="217"/>
    </row>
    <row r="18" spans="8:9" ht="19.5" customHeight="1">
      <c r="H18" s="217"/>
      <c r="I18" s="217"/>
    </row>
    <row r="19" spans="8:9" ht="19.5" customHeight="1">
      <c r="H19" s="217"/>
      <c r="I19" s="217"/>
    </row>
    <row r="20" spans="8:9" ht="19.5" customHeight="1">
      <c r="H20" s="217"/>
      <c r="I20" s="217"/>
    </row>
    <row r="21" spans="8:9" ht="19.5" customHeight="1">
      <c r="H21" s="217"/>
      <c r="I21" s="217"/>
    </row>
    <row r="22" spans="8:9" ht="19.5" customHeight="1">
      <c r="H22" s="217"/>
      <c r="I22" s="217"/>
    </row>
    <row r="23" spans="8:9" ht="19.5" customHeight="1">
      <c r="H23" s="217"/>
      <c r="I23" s="217"/>
    </row>
    <row r="24" spans="8:9" ht="19.5" customHeight="1">
      <c r="H24" s="217"/>
      <c r="I24" s="217"/>
    </row>
    <row r="25" spans="8:9" ht="19.5" customHeight="1">
      <c r="H25" s="341"/>
      <c r="I25" s="341"/>
    </row>
    <row r="26" spans="8:9" ht="19.5" customHeight="1">
      <c r="H26" s="341"/>
      <c r="I26" s="341"/>
    </row>
    <row r="27" spans="8:9" ht="19.5" customHeight="1">
      <c r="H27" s="341"/>
      <c r="I27" s="341"/>
    </row>
    <row r="28" spans="8:9" ht="19.5" customHeight="1">
      <c r="H28" s="217"/>
      <c r="I28" s="217"/>
    </row>
    <row r="29" spans="8:9" ht="19.5" customHeight="1">
      <c r="H29" s="217"/>
      <c r="I29" s="217"/>
    </row>
    <row r="30" spans="8:9" ht="19.5" customHeight="1">
      <c r="H30" s="217"/>
      <c r="I30" s="217"/>
    </row>
    <row r="31" spans="8:9" ht="19.5" customHeight="1">
      <c r="H31" s="217"/>
      <c r="I31" s="217"/>
    </row>
    <row r="32" spans="8:9" ht="19.5" customHeight="1">
      <c r="H32" s="217"/>
      <c r="I32" s="217"/>
    </row>
    <row r="33" spans="8:9" ht="19.5" customHeight="1">
      <c r="H33" s="217"/>
      <c r="I33" s="217"/>
    </row>
    <row r="34" spans="8:9" ht="19.5" customHeight="1">
      <c r="H34" s="217"/>
      <c r="I34" s="217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</sheetData>
  <sheetProtection/>
  <mergeCells count="6">
    <mergeCell ref="H3:I3"/>
    <mergeCell ref="A3:A4"/>
    <mergeCell ref="B3:B4"/>
    <mergeCell ref="C3:E3"/>
    <mergeCell ref="F3:F4"/>
    <mergeCell ref="G3:G4"/>
  </mergeCells>
  <printOptions/>
  <pageMargins left="0.67" right="0.36" top="0.3472222222222222" bottom="0" header="0.2" footer="0"/>
  <pageSetup horizontalDpi="600" verticalDpi="600" orientation="portrait" r:id="rId1"/>
  <headerFooter alignWithMargins="0">
    <oddFooter>&amp;C&amp;11&amp;P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2"/>
  <sheetViews>
    <sheetView zoomScalePageLayoutView="0" workbookViewId="0" topLeftCell="A1">
      <selection activeCell="I16" sqref="I16"/>
    </sheetView>
  </sheetViews>
  <sheetFormatPr defaultColWidth="7.10546875" defaultRowHeight="18.75"/>
  <cols>
    <col min="1" max="1" width="19.21484375" style="1" customWidth="1"/>
    <col min="2" max="2" width="7.21484375" style="1" customWidth="1"/>
    <col min="3" max="3" width="7.4453125" style="349" hidden="1" customWidth="1"/>
    <col min="4" max="4" width="8.21484375" style="349" customWidth="1"/>
    <col min="5" max="7" width="8.21484375" style="335" customWidth="1"/>
    <col min="8" max="8" width="7.10546875" style="350" customWidth="1"/>
    <col min="9" max="9" width="6.10546875" style="350" customWidth="1"/>
    <col min="10" max="16384" width="7.10546875" style="1" customWidth="1"/>
  </cols>
  <sheetData>
    <row r="1" spans="1:9" s="142" customFormat="1" ht="19.5" customHeight="1">
      <c r="A1" s="140" t="s">
        <v>362</v>
      </c>
      <c r="C1" s="347"/>
      <c r="D1" s="347"/>
      <c r="E1" s="333"/>
      <c r="F1" s="333"/>
      <c r="G1" s="333"/>
      <c r="H1" s="348"/>
      <c r="I1" s="348"/>
    </row>
    <row r="2" ht="13.5" customHeight="1">
      <c r="A2" s="37"/>
    </row>
    <row r="3" spans="1:9" s="242" customFormat="1" ht="23.25" customHeight="1">
      <c r="A3" s="451"/>
      <c r="B3" s="494" t="s">
        <v>29</v>
      </c>
      <c r="C3" s="449" t="s">
        <v>294</v>
      </c>
      <c r="D3" s="449"/>
      <c r="E3" s="449"/>
      <c r="F3" s="496" t="s">
        <v>275</v>
      </c>
      <c r="G3" s="496" t="s">
        <v>233</v>
      </c>
      <c r="H3" s="493" t="s">
        <v>79</v>
      </c>
      <c r="I3" s="493"/>
    </row>
    <row r="4" spans="1:9" s="242" customFormat="1" ht="45.75" customHeight="1">
      <c r="A4" s="452"/>
      <c r="B4" s="495"/>
      <c r="C4" s="60" t="s">
        <v>277</v>
      </c>
      <c r="D4" s="60" t="s">
        <v>278</v>
      </c>
      <c r="E4" s="337" t="s">
        <v>231</v>
      </c>
      <c r="F4" s="497"/>
      <c r="G4" s="497"/>
      <c r="H4" s="326" t="s">
        <v>280</v>
      </c>
      <c r="I4" s="327" t="s">
        <v>256</v>
      </c>
    </row>
    <row r="5" spans="1:9" s="23" customFormat="1" ht="19.5" customHeight="1">
      <c r="A5" s="2" t="s">
        <v>61</v>
      </c>
      <c r="B5" s="2" t="s">
        <v>127</v>
      </c>
      <c r="C5" s="98">
        <f>C6+C14</f>
        <v>415593</v>
      </c>
      <c r="D5" s="98">
        <f>D6+D14</f>
        <v>2037036</v>
      </c>
      <c r="E5" s="98">
        <f>E6+E14</f>
        <v>2451482</v>
      </c>
      <c r="F5" s="98">
        <f>F6+F14</f>
        <v>1778990</v>
      </c>
      <c r="G5" s="98">
        <f>G6+G14</f>
        <v>2135955</v>
      </c>
      <c r="H5" s="328">
        <f>D5/F5*100</f>
        <v>114.50519676895317</v>
      </c>
      <c r="I5" s="328">
        <f>E5/G5*100</f>
        <v>114.77217450742174</v>
      </c>
    </row>
    <row r="6" spans="1:9" s="23" customFormat="1" ht="19.5" customHeight="1">
      <c r="A6" s="2" t="s">
        <v>309</v>
      </c>
      <c r="B6" s="2" t="s">
        <v>127</v>
      </c>
      <c r="C6" s="98">
        <f>C8+C9</f>
        <v>282665</v>
      </c>
      <c r="D6" s="98">
        <f>D8+D9</f>
        <v>1387426</v>
      </c>
      <c r="E6" s="98">
        <f>E8+E9</f>
        <v>1668875</v>
      </c>
      <c r="F6" s="98">
        <f>F8+F9</f>
        <v>1214777</v>
      </c>
      <c r="G6" s="98">
        <f>G8+G9</f>
        <v>1457960</v>
      </c>
      <c r="H6" s="328">
        <f aca="true" t="shared" si="0" ref="H6:I21">D6/F6*100</f>
        <v>114.21240277022038</v>
      </c>
      <c r="I6" s="328">
        <f t="shared" si="0"/>
        <v>114.46644626738731</v>
      </c>
    </row>
    <row r="7" spans="1:9" ht="19.5" customHeight="1">
      <c r="A7" s="3" t="s">
        <v>60</v>
      </c>
      <c r="C7" s="351"/>
      <c r="E7" s="352"/>
      <c r="F7" s="352"/>
      <c r="H7" s="328"/>
      <c r="I7" s="328"/>
    </row>
    <row r="8" spans="1:9" ht="19.5" customHeight="1">
      <c r="A8" s="4" t="s">
        <v>62</v>
      </c>
      <c r="B8" s="28" t="s">
        <v>126</v>
      </c>
      <c r="C8" s="353">
        <v>274815</v>
      </c>
      <c r="D8" s="22">
        <v>1348985</v>
      </c>
      <c r="E8" s="335">
        <v>1622785</v>
      </c>
      <c r="F8" s="335">
        <v>1178786</v>
      </c>
      <c r="G8" s="335">
        <v>1414681</v>
      </c>
      <c r="H8" s="325">
        <f t="shared" si="0"/>
        <v>114.43849859092322</v>
      </c>
      <c r="I8" s="325">
        <f t="shared" si="0"/>
        <v>114.71031278429552</v>
      </c>
    </row>
    <row r="9" spans="1:9" ht="19.5" customHeight="1">
      <c r="A9" s="4" t="s">
        <v>63</v>
      </c>
      <c r="B9" s="28" t="s">
        <v>126</v>
      </c>
      <c r="C9" s="353">
        <v>7850</v>
      </c>
      <c r="D9" s="22">
        <v>38441</v>
      </c>
      <c r="E9" s="335">
        <v>46090</v>
      </c>
      <c r="F9" s="335">
        <v>35991</v>
      </c>
      <c r="G9" s="335">
        <v>43279</v>
      </c>
      <c r="H9" s="325">
        <f t="shared" si="0"/>
        <v>106.80725736989802</v>
      </c>
      <c r="I9" s="325">
        <f t="shared" si="0"/>
        <v>106.49506689156402</v>
      </c>
    </row>
    <row r="10" spans="1:9" ht="17.25" customHeight="1">
      <c r="A10" s="3" t="s">
        <v>0</v>
      </c>
      <c r="C10" s="353"/>
      <c r="D10" s="22"/>
      <c r="H10" s="328"/>
      <c r="I10" s="328"/>
    </row>
    <row r="11" spans="1:9" ht="17.25" customHeight="1">
      <c r="A11" s="4" t="s">
        <v>310</v>
      </c>
      <c r="B11" s="28" t="s">
        <v>126</v>
      </c>
      <c r="C11" s="353">
        <v>4240</v>
      </c>
      <c r="D11" s="22">
        <v>20811</v>
      </c>
      <c r="E11" s="335">
        <v>25033</v>
      </c>
      <c r="F11" s="335">
        <v>18100</v>
      </c>
      <c r="G11" s="335">
        <v>21724</v>
      </c>
      <c r="H11" s="325">
        <f t="shared" si="0"/>
        <v>114.97790055248618</v>
      </c>
      <c r="I11" s="325">
        <f t="shared" si="0"/>
        <v>115.23200147302524</v>
      </c>
    </row>
    <row r="12" spans="1:9" ht="17.25" customHeight="1">
      <c r="A12" s="4" t="s">
        <v>311</v>
      </c>
      <c r="B12" s="28" t="s">
        <v>126</v>
      </c>
      <c r="C12" s="353">
        <v>45792</v>
      </c>
      <c r="D12" s="22">
        <v>224764</v>
      </c>
      <c r="E12" s="335">
        <v>270359</v>
      </c>
      <c r="F12" s="335">
        <v>200438</v>
      </c>
      <c r="G12" s="335">
        <v>240563</v>
      </c>
      <c r="H12" s="325">
        <f t="shared" si="0"/>
        <v>112.1364212374899</v>
      </c>
      <c r="I12" s="325">
        <f t="shared" si="0"/>
        <v>112.38594463820289</v>
      </c>
    </row>
    <row r="13" spans="1:9" ht="17.25" customHeight="1">
      <c r="A13" s="4" t="s">
        <v>312</v>
      </c>
      <c r="B13" s="28" t="s">
        <v>126</v>
      </c>
      <c r="C13" s="353">
        <v>232633</v>
      </c>
      <c r="D13" s="22">
        <v>1141851</v>
      </c>
      <c r="E13" s="335">
        <v>1373483</v>
      </c>
      <c r="F13" s="335">
        <v>996239</v>
      </c>
      <c r="G13" s="335">
        <v>1195673</v>
      </c>
      <c r="H13" s="325">
        <f t="shared" si="0"/>
        <v>114.6161714207133</v>
      </c>
      <c r="I13" s="325">
        <f t="shared" si="0"/>
        <v>114.87112279026121</v>
      </c>
    </row>
    <row r="14" spans="1:9" s="23" customFormat="1" ht="19.5" customHeight="1">
      <c r="A14" s="2" t="s">
        <v>313</v>
      </c>
      <c r="B14" s="2" t="s">
        <v>127</v>
      </c>
      <c r="C14" s="354">
        <f>C16+C17</f>
        <v>132928</v>
      </c>
      <c r="D14" s="354">
        <f>D16+D17</f>
        <v>649610</v>
      </c>
      <c r="E14" s="99">
        <f>E16+E17</f>
        <v>782607</v>
      </c>
      <c r="F14" s="99">
        <f>F16+F17</f>
        <v>564213</v>
      </c>
      <c r="G14" s="99">
        <f>G16+G17</f>
        <v>677995</v>
      </c>
      <c r="H14" s="328">
        <f t="shared" si="0"/>
        <v>115.13559595401028</v>
      </c>
      <c r="I14" s="328">
        <f t="shared" si="0"/>
        <v>115.42961231277518</v>
      </c>
    </row>
    <row r="15" spans="1:9" ht="19.5" customHeight="1">
      <c r="A15" s="3" t="s">
        <v>60</v>
      </c>
      <c r="C15" s="353"/>
      <c r="D15" s="22"/>
      <c r="E15" s="352"/>
      <c r="F15" s="352"/>
      <c r="H15" s="325"/>
      <c r="I15" s="325"/>
    </row>
    <row r="16" spans="1:9" ht="19.5" customHeight="1">
      <c r="A16" s="4" t="s">
        <v>62</v>
      </c>
      <c r="B16" s="28" t="s">
        <v>126</v>
      </c>
      <c r="C16" s="353">
        <v>131511</v>
      </c>
      <c r="D16" s="22">
        <v>642502</v>
      </c>
      <c r="E16" s="335">
        <v>774053</v>
      </c>
      <c r="F16" s="335">
        <v>557543</v>
      </c>
      <c r="G16" s="335">
        <v>669997</v>
      </c>
      <c r="H16" s="325">
        <f t="shared" si="0"/>
        <v>115.23810719531946</v>
      </c>
      <c r="I16" s="325">
        <f t="shared" si="0"/>
        <v>115.53081580962304</v>
      </c>
    </row>
    <row r="17" spans="1:9" ht="19.5" customHeight="1">
      <c r="A17" s="4" t="s">
        <v>63</v>
      </c>
      <c r="B17" s="28" t="s">
        <v>126</v>
      </c>
      <c r="C17" s="353">
        <v>1417</v>
      </c>
      <c r="D17" s="22">
        <v>7108</v>
      </c>
      <c r="E17" s="335">
        <v>8554</v>
      </c>
      <c r="F17" s="335">
        <v>6670</v>
      </c>
      <c r="G17" s="335">
        <v>7998</v>
      </c>
      <c r="H17" s="325">
        <f t="shared" si="0"/>
        <v>106.56671664167916</v>
      </c>
      <c r="I17" s="325">
        <f t="shared" si="0"/>
        <v>106.95173793448363</v>
      </c>
    </row>
    <row r="18" spans="1:9" ht="17.25" customHeight="1">
      <c r="A18" s="3" t="s">
        <v>0</v>
      </c>
      <c r="C18" s="353"/>
      <c r="D18" s="22"/>
      <c r="H18" s="325"/>
      <c r="I18" s="325"/>
    </row>
    <row r="19" spans="1:9" ht="17.25" customHeight="1">
      <c r="A19" s="4" t="s">
        <v>310</v>
      </c>
      <c r="B19" s="28" t="s">
        <v>126</v>
      </c>
      <c r="C19" s="353">
        <v>2021</v>
      </c>
      <c r="D19" s="22">
        <v>9771</v>
      </c>
      <c r="E19" s="335">
        <v>11793</v>
      </c>
      <c r="F19" s="335">
        <v>8350</v>
      </c>
      <c r="G19" s="335">
        <v>10034</v>
      </c>
      <c r="H19" s="325">
        <f t="shared" si="0"/>
        <v>117.0179640718563</v>
      </c>
      <c r="I19" s="325">
        <f t="shared" si="0"/>
        <v>117.53039665138529</v>
      </c>
    </row>
    <row r="20" spans="1:9" ht="17.25" customHeight="1">
      <c r="A20" s="4" t="s">
        <v>311</v>
      </c>
      <c r="B20" s="28" t="s">
        <v>126</v>
      </c>
      <c r="C20" s="353">
        <v>21534</v>
      </c>
      <c r="D20" s="22">
        <v>105237</v>
      </c>
      <c r="E20" s="335">
        <v>126783</v>
      </c>
      <c r="F20" s="335">
        <v>96480</v>
      </c>
      <c r="G20" s="335">
        <v>115937</v>
      </c>
      <c r="H20" s="325">
        <f t="shared" si="0"/>
        <v>109.07649253731344</v>
      </c>
      <c r="I20" s="325">
        <f t="shared" si="0"/>
        <v>109.35508077662868</v>
      </c>
    </row>
    <row r="21" spans="1:9" ht="17.25" customHeight="1">
      <c r="A21" s="4" t="s">
        <v>312</v>
      </c>
      <c r="B21" s="28" t="s">
        <v>126</v>
      </c>
      <c r="C21" s="353">
        <v>109373</v>
      </c>
      <c r="D21" s="22">
        <v>534602</v>
      </c>
      <c r="E21" s="335">
        <v>644031</v>
      </c>
      <c r="F21" s="335">
        <v>459383</v>
      </c>
      <c r="G21" s="335">
        <v>552024</v>
      </c>
      <c r="H21" s="325">
        <f t="shared" si="0"/>
        <v>116.37391893039141</v>
      </c>
      <c r="I21" s="325">
        <f t="shared" si="0"/>
        <v>116.66721012129908</v>
      </c>
    </row>
    <row r="22" spans="1:9" ht="15.75" customHeight="1">
      <c r="A22" s="102"/>
      <c r="B22" s="102"/>
      <c r="C22" s="174"/>
      <c r="D22" s="174"/>
      <c r="E22" s="355"/>
      <c r="F22" s="355"/>
      <c r="G22" s="355"/>
      <c r="H22" s="356"/>
      <c r="I22" s="356"/>
    </row>
  </sheetData>
  <sheetProtection/>
  <mergeCells count="6">
    <mergeCell ref="H3:I3"/>
    <mergeCell ref="A3:A4"/>
    <mergeCell ref="B3:B4"/>
    <mergeCell ref="C3:E3"/>
    <mergeCell ref="F3:F4"/>
    <mergeCell ref="G3:G4"/>
  </mergeCells>
  <printOptions/>
  <pageMargins left="0.69" right="0.3" top="0.3472222222222222" bottom="0" header="0.2" footer="0"/>
  <pageSetup horizontalDpi="600" verticalDpi="600" orientation="portrait" r:id="rId1"/>
  <headerFooter alignWithMargins="0">
    <oddFooter>&amp;C&amp;11&amp;P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="95" zoomScaleNormal="95" zoomScalePageLayoutView="0" workbookViewId="0" topLeftCell="A1">
      <selection activeCell="L12" sqref="L12"/>
    </sheetView>
  </sheetViews>
  <sheetFormatPr defaultColWidth="8.5546875" defaultRowHeight="18.75"/>
  <cols>
    <col min="1" max="1" width="16.6640625" style="109" customWidth="1"/>
    <col min="2" max="2" width="5.21484375" style="181" customWidth="1"/>
    <col min="3" max="3" width="8.10546875" style="109" customWidth="1"/>
    <col min="4" max="4" width="7.77734375" style="109" customWidth="1"/>
    <col min="5" max="5" width="7.6640625" style="357" customWidth="1"/>
    <col min="6" max="6" width="7.4453125" style="220" hidden="1" customWidth="1"/>
    <col min="7" max="7" width="8.4453125" style="220" customWidth="1"/>
    <col min="8" max="8" width="6.99609375" style="358" customWidth="1"/>
    <col min="9" max="10" width="6.21484375" style="358" customWidth="1"/>
    <col min="11" max="16384" width="8.5546875" style="109" customWidth="1"/>
  </cols>
  <sheetData>
    <row r="1" spans="1:2" ht="19.5" customHeight="1">
      <c r="A1" s="108" t="s">
        <v>363</v>
      </c>
      <c r="B1" s="177"/>
    </row>
    <row r="2" spans="1:6" ht="17.25" customHeight="1">
      <c r="A2" s="178"/>
      <c r="B2" s="179"/>
      <c r="C2" s="180"/>
      <c r="D2" s="180"/>
      <c r="E2" s="359"/>
      <c r="F2" s="221"/>
    </row>
    <row r="3" spans="1:10" s="20" customFormat="1" ht="23.25" customHeight="1">
      <c r="A3" s="451"/>
      <c r="B3" s="494" t="s">
        <v>29</v>
      </c>
      <c r="C3" s="494" t="s">
        <v>244</v>
      </c>
      <c r="D3" s="449" t="s">
        <v>294</v>
      </c>
      <c r="E3" s="449"/>
      <c r="F3" s="446" t="s">
        <v>275</v>
      </c>
      <c r="G3" s="446" t="s">
        <v>233</v>
      </c>
      <c r="H3" s="493" t="s">
        <v>79</v>
      </c>
      <c r="I3" s="493"/>
      <c r="J3" s="493"/>
    </row>
    <row r="4" spans="1:10" s="20" customFormat="1" ht="59.25" customHeight="1">
      <c r="A4" s="452"/>
      <c r="B4" s="495"/>
      <c r="C4" s="495"/>
      <c r="D4" s="60" t="s">
        <v>278</v>
      </c>
      <c r="E4" s="60" t="s">
        <v>231</v>
      </c>
      <c r="F4" s="448"/>
      <c r="G4" s="448"/>
      <c r="H4" s="326" t="s">
        <v>280</v>
      </c>
      <c r="I4" s="326" t="s">
        <v>248</v>
      </c>
      <c r="J4" s="327" t="s">
        <v>256</v>
      </c>
    </row>
    <row r="5" spans="1:10" s="38" customFormat="1" ht="22.5" customHeight="1">
      <c r="A5" s="126" t="s">
        <v>257</v>
      </c>
      <c r="B5" s="30" t="s">
        <v>258</v>
      </c>
      <c r="C5" s="222">
        <v>11860</v>
      </c>
      <c r="D5" s="222">
        <f>D6+D7+D8</f>
        <v>4976.0380000000005</v>
      </c>
      <c r="E5" s="222">
        <f>E6+E7+E8</f>
        <v>6053.584</v>
      </c>
      <c r="F5" s="222">
        <f>F6+F7+F8</f>
        <v>4285.993</v>
      </c>
      <c r="G5" s="222">
        <f>G6+G7+G8</f>
        <v>5229.204</v>
      </c>
      <c r="H5" s="341">
        <f>D5/F5*100</f>
        <v>116.10000296314062</v>
      </c>
      <c r="I5" s="341">
        <f>E5/C5*100</f>
        <v>51.04202360876897</v>
      </c>
      <c r="J5" s="341">
        <f>E5/G5*100</f>
        <v>115.7649233038145</v>
      </c>
    </row>
    <row r="6" spans="1:10" s="39" customFormat="1" ht="22.5" customHeight="1">
      <c r="A6" s="135" t="s">
        <v>259</v>
      </c>
      <c r="B6" s="156" t="s">
        <v>27</v>
      </c>
      <c r="C6" s="223" t="s">
        <v>148</v>
      </c>
      <c r="D6" s="224">
        <v>88.95</v>
      </c>
      <c r="E6" s="360">
        <v>101.578</v>
      </c>
      <c r="F6" s="361">
        <v>86.942</v>
      </c>
      <c r="G6" s="225">
        <v>98.524</v>
      </c>
      <c r="H6" s="217">
        <f aca="true" t="shared" si="0" ref="H6:H28">D6/F6*100</f>
        <v>102.30958570081205</v>
      </c>
      <c r="I6" s="368" t="s">
        <v>148</v>
      </c>
      <c r="J6" s="217">
        <f aca="true" t="shared" si="1" ref="J6:J28">E6/G6*100</f>
        <v>103.0997523446064</v>
      </c>
    </row>
    <row r="7" spans="1:10" s="39" customFormat="1" ht="22.5" customHeight="1">
      <c r="A7" s="135" t="s">
        <v>260</v>
      </c>
      <c r="B7" s="156" t="s">
        <v>27</v>
      </c>
      <c r="C7" s="223" t="s">
        <v>148</v>
      </c>
      <c r="D7" s="224">
        <v>518.896</v>
      </c>
      <c r="E7" s="360">
        <v>529.131</v>
      </c>
      <c r="F7" s="361">
        <v>470.41</v>
      </c>
      <c r="G7" s="225">
        <v>508.833</v>
      </c>
      <c r="H7" s="217">
        <f t="shared" si="0"/>
        <v>110.30717884398715</v>
      </c>
      <c r="I7" s="368" t="s">
        <v>148</v>
      </c>
      <c r="J7" s="217">
        <f t="shared" si="1"/>
        <v>103.98912806362794</v>
      </c>
    </row>
    <row r="8" spans="1:10" s="39" customFormat="1" ht="22.5" customHeight="1">
      <c r="A8" s="135" t="s">
        <v>261</v>
      </c>
      <c r="B8" s="156" t="s">
        <v>27</v>
      </c>
      <c r="C8" s="223" t="s">
        <v>148</v>
      </c>
      <c r="D8" s="224">
        <v>4368.192</v>
      </c>
      <c r="E8" s="360">
        <v>5422.875</v>
      </c>
      <c r="F8" s="361">
        <v>3728.641</v>
      </c>
      <c r="G8" s="225">
        <v>4621.847</v>
      </c>
      <c r="H8" s="217">
        <f t="shared" si="0"/>
        <v>117.15238876577283</v>
      </c>
      <c r="I8" s="368" t="s">
        <v>148</v>
      </c>
      <c r="J8" s="217">
        <f t="shared" si="1"/>
        <v>117.3313396137951</v>
      </c>
    </row>
    <row r="9" spans="1:10" s="39" customFormat="1" ht="22.5" customHeight="1">
      <c r="A9" s="157" t="s">
        <v>99</v>
      </c>
      <c r="B9" s="29"/>
      <c r="C9" s="224"/>
      <c r="D9" s="224"/>
      <c r="E9" s="360"/>
      <c r="F9" s="361"/>
      <c r="G9" s="225"/>
      <c r="H9" s="217"/>
      <c r="I9" s="217"/>
      <c r="J9" s="217"/>
    </row>
    <row r="10" spans="1:10" s="39" customFormat="1" ht="22.5" customHeight="1">
      <c r="A10" s="158" t="s">
        <v>69</v>
      </c>
      <c r="B10" s="156" t="s">
        <v>70</v>
      </c>
      <c r="C10" s="226">
        <v>81217</v>
      </c>
      <c r="D10" s="227">
        <v>108871</v>
      </c>
      <c r="E10" s="362">
        <v>125924</v>
      </c>
      <c r="F10" s="362">
        <v>67022</v>
      </c>
      <c r="G10" s="366">
        <v>77535</v>
      </c>
      <c r="H10" s="217">
        <f t="shared" si="0"/>
        <v>162.44069111634985</v>
      </c>
      <c r="I10" s="217">
        <f aca="true" t="shared" si="2" ref="I10:I16">E10/C10*100</f>
        <v>155.04635728972997</v>
      </c>
      <c r="J10" s="217">
        <f t="shared" si="1"/>
        <v>162.40923453924034</v>
      </c>
    </row>
    <row r="11" spans="1:10" s="39" customFormat="1" ht="22.5" customHeight="1">
      <c r="A11" s="158" t="s">
        <v>71</v>
      </c>
      <c r="B11" s="156" t="s">
        <v>27</v>
      </c>
      <c r="C11" s="226">
        <v>21478</v>
      </c>
      <c r="D11" s="227">
        <v>7913</v>
      </c>
      <c r="E11" s="362">
        <v>9565</v>
      </c>
      <c r="F11" s="362">
        <v>6877</v>
      </c>
      <c r="G11" s="366">
        <v>8781</v>
      </c>
      <c r="H11" s="217">
        <f t="shared" si="0"/>
        <v>115.06470844845136</v>
      </c>
      <c r="I11" s="217">
        <f t="shared" si="2"/>
        <v>44.53394170779402</v>
      </c>
      <c r="J11" s="217">
        <f t="shared" si="1"/>
        <v>108.92836806741828</v>
      </c>
    </row>
    <row r="12" spans="1:10" s="39" customFormat="1" ht="22.5" customHeight="1">
      <c r="A12" s="158" t="s">
        <v>74</v>
      </c>
      <c r="B12" s="156" t="s">
        <v>27</v>
      </c>
      <c r="C12" s="159">
        <v>6570</v>
      </c>
      <c r="D12" s="226">
        <v>8891</v>
      </c>
      <c r="E12" s="362">
        <v>10554</v>
      </c>
      <c r="F12" s="362">
        <v>7921</v>
      </c>
      <c r="G12" s="366">
        <v>9675</v>
      </c>
      <c r="H12" s="217">
        <f t="shared" si="0"/>
        <v>112.24592854437572</v>
      </c>
      <c r="I12" s="424">
        <f t="shared" si="2"/>
        <v>160.6392694063927</v>
      </c>
      <c r="J12" s="217">
        <f t="shared" si="1"/>
        <v>109.08527131782945</v>
      </c>
    </row>
    <row r="13" spans="1:10" s="39" customFormat="1" ht="22.5" customHeight="1">
      <c r="A13" s="158" t="s">
        <v>72</v>
      </c>
      <c r="B13" s="228" t="s">
        <v>258</v>
      </c>
      <c r="C13" s="229">
        <v>75.035</v>
      </c>
      <c r="D13" s="224">
        <v>43.292</v>
      </c>
      <c r="E13" s="360">
        <v>52.321</v>
      </c>
      <c r="F13" s="361">
        <v>51.565</v>
      </c>
      <c r="G13" s="367">
        <v>61.341</v>
      </c>
      <c r="H13" s="217">
        <f t="shared" si="0"/>
        <v>83.95617182197228</v>
      </c>
      <c r="I13" s="217">
        <f t="shared" si="2"/>
        <v>69.72879322982608</v>
      </c>
      <c r="J13" s="217">
        <f t="shared" si="1"/>
        <v>85.29531634632626</v>
      </c>
    </row>
    <row r="14" spans="1:10" s="39" customFormat="1" ht="22.5" customHeight="1">
      <c r="A14" s="158" t="s">
        <v>73</v>
      </c>
      <c r="B14" s="156" t="s">
        <v>27</v>
      </c>
      <c r="C14" s="229">
        <v>1936.537</v>
      </c>
      <c r="D14" s="224">
        <v>897.827</v>
      </c>
      <c r="E14" s="360">
        <v>1121.334</v>
      </c>
      <c r="F14" s="361">
        <v>716.361</v>
      </c>
      <c r="G14" s="225">
        <v>878.022</v>
      </c>
      <c r="H14" s="217">
        <f t="shared" si="0"/>
        <v>125.33164144893428</v>
      </c>
      <c r="I14" s="217">
        <f t="shared" si="2"/>
        <v>57.904083423141415</v>
      </c>
      <c r="J14" s="217">
        <f t="shared" si="1"/>
        <v>127.71137853037851</v>
      </c>
    </row>
    <row r="15" spans="1:10" s="39" customFormat="1" ht="22.5" customHeight="1">
      <c r="A15" s="158" t="s">
        <v>262</v>
      </c>
      <c r="B15" s="156" t="s">
        <v>27</v>
      </c>
      <c r="C15" s="229">
        <v>1907.023</v>
      </c>
      <c r="D15" s="229">
        <v>622.996</v>
      </c>
      <c r="E15" s="365">
        <v>752.695</v>
      </c>
      <c r="F15" s="361">
        <v>579.889</v>
      </c>
      <c r="G15" s="225">
        <v>698.968</v>
      </c>
      <c r="H15" s="217">
        <f t="shared" si="0"/>
        <v>107.4336640288055</v>
      </c>
      <c r="I15" s="217">
        <f t="shared" si="2"/>
        <v>39.4696340841196</v>
      </c>
      <c r="J15" s="217">
        <f t="shared" si="1"/>
        <v>107.68661798537273</v>
      </c>
    </row>
    <row r="16" spans="1:10" s="39" customFormat="1" ht="30" customHeight="1">
      <c r="A16" s="230" t="s">
        <v>75</v>
      </c>
      <c r="B16" s="156" t="s">
        <v>27</v>
      </c>
      <c r="C16" s="224">
        <v>170.506</v>
      </c>
      <c r="D16" s="224">
        <v>136.583</v>
      </c>
      <c r="E16" s="360">
        <v>167.317</v>
      </c>
      <c r="F16" s="361">
        <v>126.133</v>
      </c>
      <c r="G16" s="225">
        <v>151.31</v>
      </c>
      <c r="H16" s="217">
        <f t="shared" si="0"/>
        <v>108.2849056155011</v>
      </c>
      <c r="I16" s="217">
        <f t="shared" si="2"/>
        <v>98.12968458587969</v>
      </c>
      <c r="J16" s="217">
        <f t="shared" si="1"/>
        <v>110.57894389002709</v>
      </c>
    </row>
    <row r="17" spans="1:10" s="39" customFormat="1" ht="22.5" customHeight="1">
      <c r="A17" s="158" t="s">
        <v>263</v>
      </c>
      <c r="B17" s="156" t="s">
        <v>27</v>
      </c>
      <c r="C17" s="231" t="s">
        <v>148</v>
      </c>
      <c r="D17" s="224">
        <v>792.821</v>
      </c>
      <c r="E17" s="360">
        <v>987.065</v>
      </c>
      <c r="F17" s="361">
        <v>656.7</v>
      </c>
      <c r="G17" s="225">
        <v>820.281</v>
      </c>
      <c r="H17" s="217">
        <f t="shared" si="0"/>
        <v>120.72803410994366</v>
      </c>
      <c r="I17" s="368" t="s">
        <v>148</v>
      </c>
      <c r="J17" s="217">
        <f t="shared" si="1"/>
        <v>120.33254457923566</v>
      </c>
    </row>
    <row r="18" spans="1:10" s="88" customFormat="1" ht="22.5" customHeight="1">
      <c r="A18" s="126" t="s">
        <v>264</v>
      </c>
      <c r="B18" s="160" t="s">
        <v>258</v>
      </c>
      <c r="C18" s="232">
        <v>12130</v>
      </c>
      <c r="D18" s="233">
        <f>D19+D20+D21</f>
        <v>4888.179999999999</v>
      </c>
      <c r="E18" s="233">
        <f>E19+E20+E21</f>
        <v>5835.638</v>
      </c>
      <c r="F18" s="233">
        <f>F19+F20+F21</f>
        <v>4431.714</v>
      </c>
      <c r="G18" s="233">
        <f>G19+G20+G21</f>
        <v>5295.4980000000005</v>
      </c>
      <c r="H18" s="341">
        <f t="shared" si="0"/>
        <v>110.2999877699689</v>
      </c>
      <c r="I18" s="341">
        <f>E18/C18*100</f>
        <v>48.109134377576254</v>
      </c>
      <c r="J18" s="341">
        <f t="shared" si="1"/>
        <v>110.19998496836368</v>
      </c>
    </row>
    <row r="19" spans="1:10" s="39" customFormat="1" ht="22.5" customHeight="1">
      <c r="A19" s="135" t="s">
        <v>259</v>
      </c>
      <c r="B19" s="156" t="s">
        <v>27</v>
      </c>
      <c r="C19" s="231" t="s">
        <v>148</v>
      </c>
      <c r="D19" s="224">
        <v>216.077</v>
      </c>
      <c r="E19" s="360">
        <v>258.922</v>
      </c>
      <c r="F19" s="361">
        <v>209.461</v>
      </c>
      <c r="G19" s="225">
        <v>249.371</v>
      </c>
      <c r="H19" s="217">
        <f t="shared" si="0"/>
        <v>103.15858322074276</v>
      </c>
      <c r="I19" s="368" t="s">
        <v>148</v>
      </c>
      <c r="J19" s="217">
        <f t="shared" si="1"/>
        <v>103.83003637151074</v>
      </c>
    </row>
    <row r="20" spans="1:10" s="39" customFormat="1" ht="22.5" customHeight="1">
      <c r="A20" s="135" t="s">
        <v>260</v>
      </c>
      <c r="B20" s="156" t="s">
        <v>27</v>
      </c>
      <c r="C20" s="231" t="s">
        <v>148</v>
      </c>
      <c r="D20" s="224">
        <v>293.104</v>
      </c>
      <c r="E20" s="360">
        <v>376.834</v>
      </c>
      <c r="F20" s="361">
        <v>281.888</v>
      </c>
      <c r="G20" s="225">
        <v>357.769</v>
      </c>
      <c r="H20" s="217">
        <f t="shared" si="0"/>
        <v>103.97888523101373</v>
      </c>
      <c r="I20" s="368" t="s">
        <v>148</v>
      </c>
      <c r="J20" s="217">
        <f t="shared" si="1"/>
        <v>105.32885744712371</v>
      </c>
    </row>
    <row r="21" spans="1:10" s="157" customFormat="1" ht="22.5" customHeight="1">
      <c r="A21" s="135" t="s">
        <v>261</v>
      </c>
      <c r="B21" s="234"/>
      <c r="C21" s="231" t="s">
        <v>148</v>
      </c>
      <c r="D21" s="224">
        <v>4378.999</v>
      </c>
      <c r="E21" s="360">
        <v>5199.882</v>
      </c>
      <c r="F21" s="361">
        <v>3940.365</v>
      </c>
      <c r="G21" s="225">
        <v>4688.358</v>
      </c>
      <c r="H21" s="217">
        <f t="shared" si="0"/>
        <v>111.131811393107</v>
      </c>
      <c r="I21" s="368" t="s">
        <v>148</v>
      </c>
      <c r="J21" s="217">
        <f t="shared" si="1"/>
        <v>110.91051493934549</v>
      </c>
    </row>
    <row r="22" spans="1:10" s="76" customFormat="1" ht="22.5" customHeight="1">
      <c r="A22" s="161" t="s">
        <v>99</v>
      </c>
      <c r="B22" s="162"/>
      <c r="C22" s="235"/>
      <c r="D22" s="235"/>
      <c r="E22" s="360"/>
      <c r="F22" s="361"/>
      <c r="G22" s="225"/>
      <c r="H22" s="217"/>
      <c r="I22" s="217"/>
      <c r="J22" s="217"/>
    </row>
    <row r="23" spans="1:10" s="76" customFormat="1" ht="22.5" customHeight="1">
      <c r="A23" s="135" t="s">
        <v>265</v>
      </c>
      <c r="B23" s="156" t="s">
        <v>258</v>
      </c>
      <c r="C23" s="235">
        <v>117.204</v>
      </c>
      <c r="D23" s="101">
        <v>37.131</v>
      </c>
      <c r="E23" s="360">
        <v>45.669</v>
      </c>
      <c r="F23" s="361">
        <v>40.05</v>
      </c>
      <c r="G23" s="225">
        <v>60.652</v>
      </c>
      <c r="H23" s="217">
        <f t="shared" si="0"/>
        <v>92.71161048689139</v>
      </c>
      <c r="I23" s="217">
        <f>E23/C23*100</f>
        <v>38.965393672570904</v>
      </c>
      <c r="J23" s="217">
        <f t="shared" si="1"/>
        <v>75.29677504451625</v>
      </c>
    </row>
    <row r="24" spans="1:10" s="76" customFormat="1" ht="22.5" customHeight="1">
      <c r="A24" s="135" t="s">
        <v>266</v>
      </c>
      <c r="B24" s="156" t="s">
        <v>27</v>
      </c>
      <c r="C24" s="235">
        <v>1365.135</v>
      </c>
      <c r="D24" s="235">
        <v>348.332</v>
      </c>
      <c r="E24" s="360">
        <v>428.233</v>
      </c>
      <c r="F24" s="361">
        <v>324.994</v>
      </c>
      <c r="G24" s="225">
        <v>379.062</v>
      </c>
      <c r="H24" s="217">
        <f t="shared" si="0"/>
        <v>107.18105565025814</v>
      </c>
      <c r="I24" s="217">
        <f>E24/C24*100</f>
        <v>31.36927849626594</v>
      </c>
      <c r="J24" s="217">
        <f t="shared" si="1"/>
        <v>112.9717565991843</v>
      </c>
    </row>
    <row r="25" spans="1:10" s="76" customFormat="1" ht="22.5" customHeight="1">
      <c r="A25" s="135" t="s">
        <v>267</v>
      </c>
      <c r="B25" s="156" t="s">
        <v>27</v>
      </c>
      <c r="C25" s="231" t="s">
        <v>148</v>
      </c>
      <c r="D25" s="235">
        <v>15.805</v>
      </c>
      <c r="E25" s="360">
        <v>17.558</v>
      </c>
      <c r="F25" s="361">
        <v>9.578</v>
      </c>
      <c r="G25" s="225">
        <v>11.604</v>
      </c>
      <c r="H25" s="217">
        <f t="shared" si="0"/>
        <v>165.0135727709334</v>
      </c>
      <c r="I25" s="368" t="s">
        <v>148</v>
      </c>
      <c r="J25" s="217">
        <f t="shared" si="1"/>
        <v>151.30989314029645</v>
      </c>
    </row>
    <row r="26" spans="1:10" s="76" customFormat="1" ht="31.5" customHeight="1">
      <c r="A26" s="135" t="s">
        <v>196</v>
      </c>
      <c r="B26" s="156" t="s">
        <v>27</v>
      </c>
      <c r="C26" s="231" t="s">
        <v>148</v>
      </c>
      <c r="D26" s="235">
        <v>214.426</v>
      </c>
      <c r="E26" s="360">
        <v>259.888</v>
      </c>
      <c r="F26" s="361">
        <v>206.023</v>
      </c>
      <c r="G26" s="225">
        <v>259.145</v>
      </c>
      <c r="H26" s="217">
        <f t="shared" si="0"/>
        <v>104.07867082801434</v>
      </c>
      <c r="I26" s="368" t="s">
        <v>148</v>
      </c>
      <c r="J26" s="217">
        <f t="shared" si="1"/>
        <v>100.28671207239191</v>
      </c>
    </row>
    <row r="27" spans="1:10" s="76" customFormat="1" ht="28.5" customHeight="1">
      <c r="A27" s="135" t="s">
        <v>268</v>
      </c>
      <c r="B27" s="156" t="s">
        <v>27</v>
      </c>
      <c r="C27" s="231" t="s">
        <v>148</v>
      </c>
      <c r="D27" s="235">
        <v>527.604</v>
      </c>
      <c r="E27" s="360">
        <v>615.983</v>
      </c>
      <c r="F27" s="361">
        <v>384.5</v>
      </c>
      <c r="G27" s="225">
        <v>458.743</v>
      </c>
      <c r="H27" s="217">
        <f t="shared" si="0"/>
        <v>137.2182054616385</v>
      </c>
      <c r="I27" s="368" t="s">
        <v>148</v>
      </c>
      <c r="J27" s="217">
        <f t="shared" si="1"/>
        <v>134.27627233549066</v>
      </c>
    </row>
    <row r="28" spans="1:10" s="76" customFormat="1" ht="22.5" customHeight="1">
      <c r="A28" s="135" t="s">
        <v>263</v>
      </c>
      <c r="B28" s="156" t="s">
        <v>27</v>
      </c>
      <c r="C28" s="231" t="s">
        <v>148</v>
      </c>
      <c r="D28" s="235">
        <v>560.76</v>
      </c>
      <c r="E28" s="360">
        <v>695.005</v>
      </c>
      <c r="F28" s="361">
        <v>570.716</v>
      </c>
      <c r="G28" s="225">
        <v>676.363</v>
      </c>
      <c r="H28" s="217">
        <f t="shared" si="0"/>
        <v>98.25552463922511</v>
      </c>
      <c r="I28" s="368" t="s">
        <v>148</v>
      </c>
      <c r="J28" s="217">
        <f t="shared" si="1"/>
        <v>102.75621227062982</v>
      </c>
    </row>
    <row r="29" spans="1:10" ht="15.75">
      <c r="A29" s="180"/>
      <c r="B29" s="236"/>
      <c r="C29" s="180"/>
      <c r="D29" s="237"/>
      <c r="E29" s="359"/>
      <c r="F29" s="221"/>
      <c r="G29" s="221"/>
      <c r="H29" s="363"/>
      <c r="I29" s="363"/>
      <c r="J29" s="363"/>
    </row>
  </sheetData>
  <sheetProtection/>
  <mergeCells count="7">
    <mergeCell ref="H3:J3"/>
    <mergeCell ref="A3:A4"/>
    <mergeCell ref="B3:B4"/>
    <mergeCell ref="C3:C4"/>
    <mergeCell ref="D3:E3"/>
    <mergeCell ref="F3:F4"/>
    <mergeCell ref="G3:G4"/>
  </mergeCells>
  <printOptions/>
  <pageMargins left="0.74" right="0.19" top="0.2" bottom="0.19" header="0.19" footer="0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F21"/>
  <sheetViews>
    <sheetView zoomScalePageLayoutView="0" workbookViewId="0" topLeftCell="A1">
      <selection activeCell="F10" sqref="F10"/>
    </sheetView>
  </sheetViews>
  <sheetFormatPr defaultColWidth="8.88671875" defaultRowHeight="19.5" customHeight="1"/>
  <cols>
    <col min="1" max="1" width="22.88671875" style="306" customWidth="1"/>
    <col min="2" max="6" width="9.10546875" style="306" customWidth="1"/>
    <col min="7" max="16384" width="8.88671875" style="306" customWidth="1"/>
  </cols>
  <sheetData>
    <row r="1" spans="1:6" s="290" customFormat="1" ht="20.25" customHeight="1">
      <c r="A1" s="176" t="s">
        <v>367</v>
      </c>
      <c r="B1" s="176"/>
      <c r="C1" s="176"/>
      <c r="D1" s="176"/>
      <c r="E1" s="176"/>
      <c r="F1" s="176"/>
    </row>
    <row r="2" spans="1:6" s="293" customFormat="1" ht="18" customHeight="1">
      <c r="A2" s="291"/>
      <c r="B2" s="291"/>
      <c r="C2" s="291"/>
      <c r="D2" s="291"/>
      <c r="E2" s="291"/>
      <c r="F2" s="292"/>
    </row>
    <row r="3" spans="1:6" s="294" customFormat="1" ht="21" customHeight="1">
      <c r="A3" s="501"/>
      <c r="B3" s="498" t="s">
        <v>283</v>
      </c>
      <c r="C3" s="498"/>
      <c r="D3" s="498"/>
      <c r="E3" s="498"/>
      <c r="F3" s="499" t="s">
        <v>100</v>
      </c>
    </row>
    <row r="4" spans="1:6" s="296" customFormat="1" ht="45" customHeight="1">
      <c r="A4" s="502"/>
      <c r="B4" s="295" t="s">
        <v>125</v>
      </c>
      <c r="C4" s="295" t="s">
        <v>269</v>
      </c>
      <c r="D4" s="295" t="s">
        <v>270</v>
      </c>
      <c r="E4" s="295" t="s">
        <v>271</v>
      </c>
      <c r="F4" s="500"/>
    </row>
    <row r="5" spans="1:6" s="299" customFormat="1" ht="25.5" customHeight="1">
      <c r="A5" s="297" t="s">
        <v>101</v>
      </c>
      <c r="B5" s="298">
        <v>153.41</v>
      </c>
      <c r="C5" s="298">
        <v>104.61</v>
      </c>
      <c r="D5" s="298">
        <v>101.25</v>
      </c>
      <c r="E5" s="298">
        <v>100.41</v>
      </c>
      <c r="F5" s="298">
        <v>104.23</v>
      </c>
    </row>
    <row r="6" spans="1:6" s="294" customFormat="1" ht="25.5" customHeight="1">
      <c r="A6" s="300" t="s">
        <v>8</v>
      </c>
      <c r="B6" s="301">
        <v>163.48</v>
      </c>
      <c r="C6" s="301">
        <v>105.72</v>
      </c>
      <c r="D6" s="301">
        <v>101.88</v>
      </c>
      <c r="E6" s="301">
        <v>100.86</v>
      </c>
      <c r="F6" s="301">
        <v>104.45</v>
      </c>
    </row>
    <row r="7" spans="1:6" s="294" customFormat="1" ht="25.5" customHeight="1">
      <c r="A7" s="300" t="s">
        <v>316</v>
      </c>
      <c r="B7" s="301">
        <v>153.62</v>
      </c>
      <c r="C7" s="301">
        <v>106.25</v>
      </c>
      <c r="D7" s="301">
        <v>101.47</v>
      </c>
      <c r="E7" s="301">
        <v>100.41</v>
      </c>
      <c r="F7" s="301">
        <v>102.98</v>
      </c>
    </row>
    <row r="8" spans="1:6" s="294" customFormat="1" ht="25.5" customHeight="1">
      <c r="A8" s="300" t="s">
        <v>318</v>
      </c>
      <c r="B8" s="301">
        <v>163.32</v>
      </c>
      <c r="C8" s="301">
        <v>105.3</v>
      </c>
      <c r="D8" s="301">
        <v>101.02</v>
      </c>
      <c r="E8" s="301">
        <v>101.12</v>
      </c>
      <c r="F8" s="301">
        <v>104.25</v>
      </c>
    </row>
    <row r="9" spans="1:6" s="294" customFormat="1" ht="25.5" customHeight="1">
      <c r="A9" s="300" t="s">
        <v>317</v>
      </c>
      <c r="B9" s="301">
        <v>175.37</v>
      </c>
      <c r="C9" s="301">
        <v>106.54</v>
      </c>
      <c r="D9" s="301">
        <v>105.12</v>
      </c>
      <c r="E9" s="301">
        <v>100.52</v>
      </c>
      <c r="F9" s="301">
        <v>106.68</v>
      </c>
    </row>
    <row r="10" spans="1:6" s="294" customFormat="1" ht="25.5" customHeight="1">
      <c r="A10" s="300" t="s">
        <v>9</v>
      </c>
      <c r="B10" s="301">
        <v>138.46</v>
      </c>
      <c r="C10" s="301">
        <v>105.82</v>
      </c>
      <c r="D10" s="301">
        <v>102.66</v>
      </c>
      <c r="E10" s="301">
        <v>100.28</v>
      </c>
      <c r="F10" s="301">
        <v>106.43</v>
      </c>
    </row>
    <row r="11" spans="1:6" s="294" customFormat="1" ht="25.5" customHeight="1">
      <c r="A11" s="300" t="s">
        <v>10</v>
      </c>
      <c r="B11" s="301">
        <v>148.66</v>
      </c>
      <c r="C11" s="301">
        <v>106.2</v>
      </c>
      <c r="D11" s="301">
        <v>102.23</v>
      </c>
      <c r="E11" s="301">
        <v>100.35</v>
      </c>
      <c r="F11" s="301">
        <v>105.98</v>
      </c>
    </row>
    <row r="12" spans="1:6" s="294" customFormat="1" ht="25.5" customHeight="1">
      <c r="A12" s="300" t="s">
        <v>11</v>
      </c>
      <c r="B12" s="301">
        <v>158.4</v>
      </c>
      <c r="C12" s="301">
        <v>105.3</v>
      </c>
      <c r="D12" s="301">
        <v>98.28</v>
      </c>
      <c r="E12" s="301">
        <v>99.56</v>
      </c>
      <c r="F12" s="301">
        <v>105.93</v>
      </c>
    </row>
    <row r="13" spans="1:6" s="294" customFormat="1" ht="25.5" customHeight="1">
      <c r="A13" s="300" t="s">
        <v>12</v>
      </c>
      <c r="B13" s="301">
        <v>142.62</v>
      </c>
      <c r="C13" s="301">
        <v>104.82</v>
      </c>
      <c r="D13" s="301">
        <v>101.6</v>
      </c>
      <c r="E13" s="301">
        <v>100.25</v>
      </c>
      <c r="F13" s="301">
        <v>105.48</v>
      </c>
    </row>
    <row r="14" spans="1:6" s="294" customFormat="1" ht="25.5" customHeight="1">
      <c r="A14" s="300" t="s">
        <v>13</v>
      </c>
      <c r="B14" s="301">
        <v>155.84</v>
      </c>
      <c r="C14" s="301">
        <v>101.44</v>
      </c>
      <c r="D14" s="301">
        <v>100.64</v>
      </c>
      <c r="E14" s="301">
        <v>100.12</v>
      </c>
      <c r="F14" s="301">
        <v>101.64</v>
      </c>
    </row>
    <row r="15" spans="1:6" s="294" customFormat="1" ht="25.5" customHeight="1">
      <c r="A15" s="300" t="s">
        <v>14</v>
      </c>
      <c r="B15" s="301">
        <v>153.06</v>
      </c>
      <c r="C15" s="301">
        <v>103.78</v>
      </c>
      <c r="D15" s="301">
        <v>102.13</v>
      </c>
      <c r="E15" s="301">
        <v>100.24</v>
      </c>
      <c r="F15" s="301">
        <v>103.41</v>
      </c>
    </row>
    <row r="16" spans="1:6" s="294" customFormat="1" ht="25.5" customHeight="1">
      <c r="A16" s="300" t="s">
        <v>15</v>
      </c>
      <c r="B16" s="301">
        <v>86.6</v>
      </c>
      <c r="C16" s="301">
        <v>99.03</v>
      </c>
      <c r="D16" s="301">
        <v>99.35</v>
      </c>
      <c r="E16" s="301">
        <v>100</v>
      </c>
      <c r="F16" s="301">
        <v>99.04</v>
      </c>
    </row>
    <row r="17" spans="1:6" s="294" customFormat="1" ht="25.5" customHeight="1">
      <c r="A17" s="300" t="s">
        <v>16</v>
      </c>
      <c r="B17" s="301">
        <v>173.07</v>
      </c>
      <c r="C17" s="301">
        <v>101.29</v>
      </c>
      <c r="D17" s="301">
        <v>100.47</v>
      </c>
      <c r="E17" s="301">
        <v>100.06</v>
      </c>
      <c r="F17" s="301">
        <v>101.13</v>
      </c>
    </row>
    <row r="18" spans="1:6" s="294" customFormat="1" ht="25.5" customHeight="1">
      <c r="A18" s="300" t="s">
        <v>17</v>
      </c>
      <c r="B18" s="301">
        <v>125.11</v>
      </c>
      <c r="C18" s="301">
        <v>103.09</v>
      </c>
      <c r="D18" s="301">
        <v>101.58</v>
      </c>
      <c r="E18" s="301">
        <v>100.6</v>
      </c>
      <c r="F18" s="301">
        <v>102.77</v>
      </c>
    </row>
    <row r="19" spans="1:6" s="294" customFormat="1" ht="25.5" customHeight="1">
      <c r="A19" s="300" t="s">
        <v>18</v>
      </c>
      <c r="B19" s="301">
        <v>160.41</v>
      </c>
      <c r="C19" s="301">
        <v>104.53</v>
      </c>
      <c r="D19" s="301">
        <v>100.67</v>
      </c>
      <c r="E19" s="301">
        <v>100.04</v>
      </c>
      <c r="F19" s="301">
        <v>106.22</v>
      </c>
    </row>
    <row r="20" spans="1:6" s="299" customFormat="1" ht="25.5" customHeight="1">
      <c r="A20" s="302" t="s">
        <v>102</v>
      </c>
      <c r="B20" s="298">
        <v>171.31</v>
      </c>
      <c r="C20" s="298">
        <v>87.71</v>
      </c>
      <c r="D20" s="298">
        <v>101.69</v>
      </c>
      <c r="E20" s="298">
        <v>99.31</v>
      </c>
      <c r="F20" s="298">
        <v>80.49</v>
      </c>
    </row>
    <row r="21" spans="1:6" s="299" customFormat="1" ht="25.5" customHeight="1">
      <c r="A21" s="303" t="s">
        <v>103</v>
      </c>
      <c r="B21" s="304">
        <v>137.32</v>
      </c>
      <c r="C21" s="305">
        <v>100.88</v>
      </c>
      <c r="D21" s="305">
        <v>99.9</v>
      </c>
      <c r="E21" s="305">
        <v>100.06</v>
      </c>
      <c r="F21" s="305">
        <v>101.04</v>
      </c>
    </row>
  </sheetData>
  <sheetProtection/>
  <mergeCells count="3">
    <mergeCell ref="B3:E3"/>
    <mergeCell ref="F3:F4"/>
    <mergeCell ref="A3:A4"/>
  </mergeCells>
  <printOptions/>
  <pageMargins left="0.59" right="0.34" top="0.3472222222222222" bottom="0" header="0.2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"/>
  <sheetViews>
    <sheetView zoomScalePageLayoutView="0" workbookViewId="0" topLeftCell="A1">
      <selection activeCell="A1" sqref="A1"/>
    </sheetView>
  </sheetViews>
  <sheetFormatPr defaultColWidth="8.88671875" defaultRowHeight="18.75"/>
  <cols>
    <col min="1" max="1" width="19.6640625" style="15" customWidth="1"/>
    <col min="2" max="2" width="9.77734375" style="36" customWidth="1"/>
    <col min="3" max="3" width="7.5546875" style="369" customWidth="1"/>
    <col min="4" max="4" width="7.5546875" style="379" customWidth="1"/>
    <col min="5" max="6" width="7.5546875" style="377" customWidth="1"/>
    <col min="7" max="7" width="6.10546875" style="20" customWidth="1"/>
    <col min="8" max="8" width="5.88671875" style="328" customWidth="1"/>
    <col min="9" max="16384" width="8.88671875" style="15" customWidth="1"/>
  </cols>
  <sheetData>
    <row r="1" spans="1:2" ht="19.5" customHeight="1">
      <c r="A1" s="201" t="s">
        <v>364</v>
      </c>
      <c r="B1" s="94"/>
    </row>
    <row r="2" spans="1:2" ht="20.25" customHeight="1">
      <c r="A2" s="16"/>
      <c r="B2" s="94"/>
    </row>
    <row r="3" spans="1:8" s="62" customFormat="1" ht="21" customHeight="1">
      <c r="A3" s="451"/>
      <c r="B3" s="494" t="s">
        <v>29</v>
      </c>
      <c r="C3" s="449" t="s">
        <v>294</v>
      </c>
      <c r="D3" s="449"/>
      <c r="E3" s="496" t="s">
        <v>275</v>
      </c>
      <c r="F3" s="496" t="s">
        <v>233</v>
      </c>
      <c r="G3" s="493" t="s">
        <v>79</v>
      </c>
      <c r="H3" s="493"/>
    </row>
    <row r="4" spans="1:8" s="62" customFormat="1" ht="48" customHeight="1">
      <c r="A4" s="452"/>
      <c r="B4" s="495"/>
      <c r="C4" s="60" t="s">
        <v>278</v>
      </c>
      <c r="D4" s="337" t="s">
        <v>231</v>
      </c>
      <c r="E4" s="497"/>
      <c r="F4" s="497"/>
      <c r="G4" s="326" t="s">
        <v>280</v>
      </c>
      <c r="H4" s="327" t="s">
        <v>256</v>
      </c>
    </row>
    <row r="5" spans="1:8" s="76" customFormat="1" ht="24.75" customHeight="1">
      <c r="A5" s="63" t="s">
        <v>121</v>
      </c>
      <c r="B5" s="18"/>
      <c r="C5" s="370"/>
      <c r="D5" s="380"/>
      <c r="E5" s="372"/>
      <c r="F5" s="372"/>
      <c r="G5" s="88"/>
      <c r="H5" s="341"/>
    </row>
    <row r="6" spans="1:8" s="76" customFormat="1" ht="18" customHeight="1">
      <c r="A6" s="78" t="s">
        <v>141</v>
      </c>
      <c r="B6" s="34" t="s">
        <v>124</v>
      </c>
      <c r="C6" s="371">
        <f>C8+C9</f>
        <v>33250</v>
      </c>
      <c r="D6" s="371">
        <f>D8+D9</f>
        <v>39977</v>
      </c>
      <c r="E6" s="371">
        <f>E8+E9</f>
        <v>31098</v>
      </c>
      <c r="F6" s="371">
        <f>F8+F9</f>
        <v>37374</v>
      </c>
      <c r="G6" s="106">
        <f>C6/E6*100</f>
        <v>106.92005916779215</v>
      </c>
      <c r="H6" s="341">
        <f>D6/F6*100</f>
        <v>106.96473484240381</v>
      </c>
    </row>
    <row r="7" spans="1:8" s="76" customFormat="1" ht="18" customHeight="1">
      <c r="A7" s="79" t="s">
        <v>0</v>
      </c>
      <c r="B7" s="81"/>
      <c r="C7" s="372"/>
      <c r="D7" s="371"/>
      <c r="E7" s="372"/>
      <c r="F7" s="372"/>
      <c r="G7" s="101"/>
      <c r="H7" s="217"/>
    </row>
    <row r="8" spans="1:8" s="76" customFormat="1" ht="18" customHeight="1">
      <c r="A8" s="80" t="s">
        <v>19</v>
      </c>
      <c r="B8" s="24" t="s">
        <v>124</v>
      </c>
      <c r="C8" s="372"/>
      <c r="D8" s="372"/>
      <c r="E8" s="372"/>
      <c r="F8" s="372"/>
      <c r="G8" s="101"/>
      <c r="H8" s="217"/>
    </row>
    <row r="9" spans="1:8" s="76" customFormat="1" ht="18" customHeight="1">
      <c r="A9" s="80" t="s">
        <v>20</v>
      </c>
      <c r="B9" s="24" t="s">
        <v>124</v>
      </c>
      <c r="C9" s="372">
        <v>33250</v>
      </c>
      <c r="D9" s="372">
        <v>39977</v>
      </c>
      <c r="E9" s="372">
        <v>31098</v>
      </c>
      <c r="F9" s="372">
        <v>37374</v>
      </c>
      <c r="G9" s="101">
        <f aca="true" t="shared" si="0" ref="G9:G34">C9/E9*100</f>
        <v>106.92005916779215</v>
      </c>
      <c r="H9" s="217">
        <f aca="true" t="shared" si="1" ref="H9:H34">D9/F9*100</f>
        <v>106.96473484240381</v>
      </c>
    </row>
    <row r="10" spans="1:8" s="76" customFormat="1" ht="18" customHeight="1">
      <c r="A10" s="79" t="s">
        <v>21</v>
      </c>
      <c r="B10" s="81"/>
      <c r="C10" s="372"/>
      <c r="D10" s="372"/>
      <c r="E10" s="372"/>
      <c r="F10" s="372"/>
      <c r="G10" s="106"/>
      <c r="H10" s="341"/>
    </row>
    <row r="11" spans="1:8" s="76" customFormat="1" ht="18" customHeight="1">
      <c r="A11" s="80" t="s">
        <v>22</v>
      </c>
      <c r="B11" s="24" t="s">
        <v>124</v>
      </c>
      <c r="C11" s="372">
        <v>32059</v>
      </c>
      <c r="D11" s="372">
        <v>38542</v>
      </c>
      <c r="E11" s="372">
        <v>29923</v>
      </c>
      <c r="F11" s="372">
        <v>35960</v>
      </c>
      <c r="G11" s="101">
        <f t="shared" si="0"/>
        <v>107.13832169234368</v>
      </c>
      <c r="H11" s="217">
        <f t="shared" si="1"/>
        <v>107.18020022246941</v>
      </c>
    </row>
    <row r="12" spans="1:8" s="76" customFormat="1" ht="18" customHeight="1">
      <c r="A12" s="80" t="s">
        <v>23</v>
      </c>
      <c r="B12" s="24" t="s">
        <v>124</v>
      </c>
      <c r="C12" s="372">
        <v>1191</v>
      </c>
      <c r="D12" s="372">
        <v>1435</v>
      </c>
      <c r="E12" s="372">
        <v>1175</v>
      </c>
      <c r="F12" s="372">
        <v>1414</v>
      </c>
      <c r="G12" s="101">
        <f t="shared" si="0"/>
        <v>101.36170212765958</v>
      </c>
      <c r="H12" s="217">
        <f t="shared" si="1"/>
        <v>101.48514851485149</v>
      </c>
    </row>
    <row r="13" spans="1:8" s="76" customFormat="1" ht="18" customHeight="1">
      <c r="A13" s="38" t="s">
        <v>142</v>
      </c>
      <c r="B13" s="30" t="s">
        <v>197</v>
      </c>
      <c r="C13" s="373">
        <f>C15+C16</f>
        <v>2175928</v>
      </c>
      <c r="D13" s="373">
        <f>D15+D16</f>
        <v>2617973</v>
      </c>
      <c r="E13" s="373">
        <f>E15+E16</f>
        <v>2037294</v>
      </c>
      <c r="F13" s="373">
        <f>F15+F16</f>
        <v>2448009</v>
      </c>
      <c r="G13" s="106">
        <f t="shared" si="0"/>
        <v>106.80481069497088</v>
      </c>
      <c r="H13" s="341">
        <f t="shared" si="1"/>
        <v>106.94294833066382</v>
      </c>
    </row>
    <row r="14" spans="1:8" s="76" customFormat="1" ht="18" customHeight="1">
      <c r="A14" s="79" t="s">
        <v>0</v>
      </c>
      <c r="B14" s="82"/>
      <c r="C14" s="372"/>
      <c r="D14" s="371"/>
      <c r="E14" s="372"/>
      <c r="F14" s="372"/>
      <c r="G14" s="101"/>
      <c r="H14" s="217"/>
    </row>
    <row r="15" spans="1:8" s="76" customFormat="1" ht="18" customHeight="1">
      <c r="A15" s="80" t="s">
        <v>19</v>
      </c>
      <c r="B15" s="82" t="s">
        <v>27</v>
      </c>
      <c r="C15" s="372"/>
      <c r="D15" s="372"/>
      <c r="E15" s="372"/>
      <c r="F15" s="372"/>
      <c r="G15" s="101"/>
      <c r="H15" s="217"/>
    </row>
    <row r="16" spans="1:8" s="76" customFormat="1" ht="18" customHeight="1">
      <c r="A16" s="80" t="s">
        <v>20</v>
      </c>
      <c r="B16" s="82" t="s">
        <v>27</v>
      </c>
      <c r="C16" s="372">
        <v>2175928</v>
      </c>
      <c r="D16" s="372">
        <v>2617973</v>
      </c>
      <c r="E16" s="372">
        <v>2037294</v>
      </c>
      <c r="F16" s="372">
        <v>2448009</v>
      </c>
      <c r="G16" s="101">
        <f t="shared" si="0"/>
        <v>106.80481069497088</v>
      </c>
      <c r="H16" s="217">
        <f t="shared" si="1"/>
        <v>106.94294833066382</v>
      </c>
    </row>
    <row r="17" spans="1:8" s="76" customFormat="1" ht="18" customHeight="1">
      <c r="A17" s="79" t="s">
        <v>21</v>
      </c>
      <c r="B17" s="82"/>
      <c r="C17" s="372"/>
      <c r="D17" s="372"/>
      <c r="E17" s="372"/>
      <c r="F17" s="372"/>
      <c r="G17" s="106"/>
      <c r="H17" s="341"/>
    </row>
    <row r="18" spans="1:8" s="76" customFormat="1" ht="18" customHeight="1">
      <c r="A18" s="80" t="s">
        <v>22</v>
      </c>
      <c r="B18" s="82" t="s">
        <v>27</v>
      </c>
      <c r="C18" s="372">
        <v>2175079</v>
      </c>
      <c r="D18" s="372">
        <v>2616950</v>
      </c>
      <c r="E18" s="372">
        <v>2036457</v>
      </c>
      <c r="F18" s="372">
        <v>2447001</v>
      </c>
      <c r="G18" s="101">
        <f t="shared" si="0"/>
        <v>106.80701826751068</v>
      </c>
      <c r="H18" s="217">
        <f t="shared" si="1"/>
        <v>106.94519536363083</v>
      </c>
    </row>
    <row r="19" spans="1:8" s="76" customFormat="1" ht="18" customHeight="1">
      <c r="A19" s="80" t="s">
        <v>23</v>
      </c>
      <c r="B19" s="82" t="s">
        <v>27</v>
      </c>
      <c r="C19" s="372">
        <v>849</v>
      </c>
      <c r="D19" s="372">
        <v>1023</v>
      </c>
      <c r="E19" s="372">
        <v>837</v>
      </c>
      <c r="F19" s="372">
        <v>1008</v>
      </c>
      <c r="G19" s="101">
        <f t="shared" si="0"/>
        <v>101.4336917562724</v>
      </c>
      <c r="H19" s="217">
        <f t="shared" si="1"/>
        <v>101.48809523809523</v>
      </c>
    </row>
    <row r="20" spans="1:8" s="76" customFormat="1" ht="18" customHeight="1">
      <c r="A20" s="83" t="s">
        <v>122</v>
      </c>
      <c r="B20" s="82"/>
      <c r="C20" s="372"/>
      <c r="D20" s="371"/>
      <c r="E20" s="372"/>
      <c r="F20" s="372"/>
      <c r="G20" s="101"/>
      <c r="H20" s="217"/>
    </row>
    <row r="21" spans="1:8" s="76" customFormat="1" ht="18" customHeight="1">
      <c r="A21" s="84" t="s">
        <v>143</v>
      </c>
      <c r="B21" s="95" t="s">
        <v>77</v>
      </c>
      <c r="C21" s="374">
        <f>C23+C24</f>
        <v>17758</v>
      </c>
      <c r="D21" s="374">
        <f>D23+D24</f>
        <v>21337</v>
      </c>
      <c r="E21" s="374">
        <f>E23+E24</f>
        <v>16642</v>
      </c>
      <c r="F21" s="374">
        <f>F23+F24</f>
        <v>19971</v>
      </c>
      <c r="G21" s="106">
        <f t="shared" si="0"/>
        <v>106.70592476865761</v>
      </c>
      <c r="H21" s="341">
        <f t="shared" si="1"/>
        <v>106.83991788092735</v>
      </c>
    </row>
    <row r="22" spans="1:8" s="76" customFormat="1" ht="18" customHeight="1">
      <c r="A22" s="79" t="s">
        <v>0</v>
      </c>
      <c r="B22" s="85"/>
      <c r="C22" s="372"/>
      <c r="D22" s="371"/>
      <c r="E22" s="372"/>
      <c r="F22" s="372"/>
      <c r="G22" s="101"/>
      <c r="H22" s="217"/>
    </row>
    <row r="23" spans="1:8" s="76" customFormat="1" ht="18" customHeight="1">
      <c r="A23" s="80" t="s">
        <v>19</v>
      </c>
      <c r="B23" s="85" t="s">
        <v>126</v>
      </c>
      <c r="C23" s="375"/>
      <c r="D23" s="372"/>
      <c r="E23" s="372"/>
      <c r="F23" s="372"/>
      <c r="G23" s="101"/>
      <c r="H23" s="217"/>
    </row>
    <row r="24" spans="1:8" s="76" customFormat="1" ht="18" customHeight="1">
      <c r="A24" s="80" t="s">
        <v>20</v>
      </c>
      <c r="B24" s="85" t="s">
        <v>126</v>
      </c>
      <c r="C24" s="372">
        <v>17758</v>
      </c>
      <c r="D24" s="372">
        <v>21337</v>
      </c>
      <c r="E24" s="372">
        <v>16642</v>
      </c>
      <c r="F24" s="372">
        <v>19971</v>
      </c>
      <c r="G24" s="101">
        <f t="shared" si="0"/>
        <v>106.70592476865761</v>
      </c>
      <c r="H24" s="217">
        <f t="shared" si="1"/>
        <v>106.83991788092735</v>
      </c>
    </row>
    <row r="25" spans="1:8" s="76" customFormat="1" ht="18" customHeight="1">
      <c r="A25" s="79" t="s">
        <v>21</v>
      </c>
      <c r="B25" s="85"/>
      <c r="C25" s="372"/>
      <c r="D25" s="372"/>
      <c r="E25" s="372"/>
      <c r="F25" s="372"/>
      <c r="G25" s="106"/>
      <c r="H25" s="341"/>
    </row>
    <row r="26" spans="1:8" s="76" customFormat="1" ht="18" customHeight="1">
      <c r="A26" s="80" t="s">
        <v>22</v>
      </c>
      <c r="B26" s="85" t="s">
        <v>126</v>
      </c>
      <c r="C26" s="372">
        <v>17343</v>
      </c>
      <c r="D26" s="372">
        <v>20838</v>
      </c>
      <c r="E26" s="372">
        <v>16234</v>
      </c>
      <c r="F26" s="372">
        <v>19481</v>
      </c>
      <c r="G26" s="101">
        <f t="shared" si="0"/>
        <v>106.83134162868055</v>
      </c>
      <c r="H26" s="217">
        <f t="shared" si="1"/>
        <v>106.96576151121606</v>
      </c>
    </row>
    <row r="27" spans="1:8" s="76" customFormat="1" ht="18" customHeight="1">
      <c r="A27" s="80" t="s">
        <v>23</v>
      </c>
      <c r="B27" s="85" t="s">
        <v>126</v>
      </c>
      <c r="C27" s="372">
        <v>415</v>
      </c>
      <c r="D27" s="372">
        <v>499</v>
      </c>
      <c r="E27" s="372">
        <v>408</v>
      </c>
      <c r="F27" s="372">
        <v>490</v>
      </c>
      <c r="G27" s="101">
        <f t="shared" si="0"/>
        <v>101.71568627450979</v>
      </c>
      <c r="H27" s="217">
        <f t="shared" si="1"/>
        <v>101.83673469387755</v>
      </c>
    </row>
    <row r="28" spans="1:8" s="76" customFormat="1" ht="18" customHeight="1">
      <c r="A28" s="84" t="s">
        <v>144</v>
      </c>
      <c r="B28" s="95" t="s">
        <v>130</v>
      </c>
      <c r="C28" s="374">
        <f>C30+C31</f>
        <v>1191563</v>
      </c>
      <c r="D28" s="374">
        <f>D30+D31</f>
        <v>1432816</v>
      </c>
      <c r="E28" s="374">
        <f>E30+E31</f>
        <v>1118157</v>
      </c>
      <c r="F28" s="374">
        <f>F30+F31</f>
        <v>1342762</v>
      </c>
      <c r="G28" s="106">
        <f t="shared" si="0"/>
        <v>106.56490993661892</v>
      </c>
      <c r="H28" s="341">
        <f t="shared" si="1"/>
        <v>106.70662410762294</v>
      </c>
    </row>
    <row r="29" spans="1:8" s="76" customFormat="1" ht="18" customHeight="1">
      <c r="A29" s="79" t="s">
        <v>0</v>
      </c>
      <c r="B29" s="85"/>
      <c r="C29" s="372"/>
      <c r="D29" s="371"/>
      <c r="E29" s="372"/>
      <c r="F29" s="372"/>
      <c r="G29" s="101"/>
      <c r="H29" s="217"/>
    </row>
    <row r="30" spans="1:8" s="76" customFormat="1" ht="18" customHeight="1">
      <c r="A30" s="80" t="s">
        <v>19</v>
      </c>
      <c r="B30" s="85" t="s">
        <v>126</v>
      </c>
      <c r="C30" s="375"/>
      <c r="D30" s="372"/>
      <c r="E30" s="372"/>
      <c r="F30" s="372"/>
      <c r="G30" s="101"/>
      <c r="H30" s="217"/>
    </row>
    <row r="31" spans="1:8" s="76" customFormat="1" ht="18" customHeight="1">
      <c r="A31" s="80" t="s">
        <v>20</v>
      </c>
      <c r="B31" s="85" t="s">
        <v>126</v>
      </c>
      <c r="C31" s="372">
        <v>1191563</v>
      </c>
      <c r="D31" s="372">
        <v>1432816</v>
      </c>
      <c r="E31" s="372">
        <v>1118157</v>
      </c>
      <c r="F31" s="372">
        <v>1342762</v>
      </c>
      <c r="G31" s="101">
        <f t="shared" si="0"/>
        <v>106.56490993661892</v>
      </c>
      <c r="H31" s="217">
        <f t="shared" si="1"/>
        <v>106.70662410762294</v>
      </c>
    </row>
    <row r="32" spans="1:8" s="76" customFormat="1" ht="18" customHeight="1">
      <c r="A32" s="79" t="s">
        <v>21</v>
      </c>
      <c r="B32" s="85"/>
      <c r="C32" s="372"/>
      <c r="D32" s="372"/>
      <c r="E32" s="372"/>
      <c r="F32" s="372"/>
      <c r="G32" s="106"/>
      <c r="H32" s="341"/>
    </row>
    <row r="33" spans="1:8" s="76" customFormat="1" ht="18" customHeight="1">
      <c r="A33" s="80" t="s">
        <v>22</v>
      </c>
      <c r="B33" s="85" t="s">
        <v>126</v>
      </c>
      <c r="C33" s="372">
        <v>1108785</v>
      </c>
      <c r="D33" s="372">
        <v>1333209</v>
      </c>
      <c r="E33" s="372">
        <v>1036817</v>
      </c>
      <c r="F33" s="372">
        <v>1244992</v>
      </c>
      <c r="G33" s="101">
        <f t="shared" si="0"/>
        <v>106.94124421185222</v>
      </c>
      <c r="H33" s="217">
        <f t="shared" si="1"/>
        <v>107.08574834215803</v>
      </c>
    </row>
    <row r="34" spans="1:8" s="76" customFormat="1" ht="18" customHeight="1">
      <c r="A34" s="80" t="s">
        <v>23</v>
      </c>
      <c r="B34" s="85" t="s">
        <v>126</v>
      </c>
      <c r="C34" s="372">
        <v>82778</v>
      </c>
      <c r="D34" s="372">
        <v>99607</v>
      </c>
      <c r="E34" s="372">
        <v>81340</v>
      </c>
      <c r="F34" s="372">
        <v>97770</v>
      </c>
      <c r="G34" s="101">
        <f t="shared" si="0"/>
        <v>101.76788787804279</v>
      </c>
      <c r="H34" s="217">
        <f t="shared" si="1"/>
        <v>101.87889945791142</v>
      </c>
    </row>
    <row r="35" spans="1:8" ht="12.75" customHeight="1">
      <c r="A35" s="21"/>
      <c r="B35" s="25"/>
      <c r="C35" s="376"/>
      <c r="D35" s="381"/>
      <c r="E35" s="378"/>
      <c r="F35" s="378"/>
      <c r="G35" s="35"/>
      <c r="H35" s="382"/>
    </row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6">
    <mergeCell ref="G3:H3"/>
    <mergeCell ref="A3:A4"/>
    <mergeCell ref="F3:F4"/>
    <mergeCell ref="B3:B4"/>
    <mergeCell ref="E3:E4"/>
    <mergeCell ref="C3:D3"/>
  </mergeCells>
  <printOptions/>
  <pageMargins left="0.66" right="0.28" top="0.3472222222222222" bottom="0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7">
      <selection activeCell="K13" sqref="K13"/>
    </sheetView>
  </sheetViews>
  <sheetFormatPr defaultColWidth="8.88671875" defaultRowHeight="19.5" customHeight="1"/>
  <cols>
    <col min="1" max="1" width="21.4453125" style="6" customWidth="1"/>
    <col min="2" max="2" width="5.4453125" style="55" customWidth="1"/>
    <col min="3" max="3" width="6.21484375" style="56" customWidth="1"/>
    <col min="4" max="4" width="5.99609375" style="6" customWidth="1"/>
    <col min="5" max="5" width="6.3359375" style="6" customWidth="1"/>
    <col min="6" max="6" width="6.10546875" style="6" hidden="1" customWidth="1"/>
    <col min="7" max="7" width="6.3359375" style="6" customWidth="1"/>
    <col min="8" max="8" width="6.4453125" style="57" customWidth="1"/>
    <col min="9" max="9" width="6.10546875" style="57" customWidth="1"/>
    <col min="10" max="10" width="5.99609375" style="6" customWidth="1"/>
    <col min="11" max="16384" width="8.88671875" style="6" customWidth="1"/>
  </cols>
  <sheetData>
    <row r="1" spans="1:9" s="41" customFormat="1" ht="20.25" customHeight="1">
      <c r="A1" s="176" t="s">
        <v>221</v>
      </c>
      <c r="B1" s="40"/>
      <c r="C1" s="40"/>
      <c r="D1" s="40"/>
      <c r="E1" s="40"/>
      <c r="F1" s="40"/>
      <c r="G1" s="40"/>
      <c r="H1" s="42"/>
      <c r="I1" s="42"/>
    </row>
    <row r="2" spans="1:9" s="41" customFormat="1" ht="20.25" customHeight="1">
      <c r="A2" s="86"/>
      <c r="B2" s="40"/>
      <c r="C2" s="40"/>
      <c r="D2" s="40"/>
      <c r="E2" s="40"/>
      <c r="F2" s="40"/>
      <c r="G2" s="40"/>
      <c r="H2" s="42"/>
      <c r="I2" s="42"/>
    </row>
    <row r="3" spans="1:10" s="62" customFormat="1" ht="18" customHeight="1">
      <c r="A3" s="451"/>
      <c r="B3" s="494" t="s">
        <v>29</v>
      </c>
      <c r="C3" s="494" t="s">
        <v>244</v>
      </c>
      <c r="D3" s="449" t="s">
        <v>294</v>
      </c>
      <c r="E3" s="449"/>
      <c r="F3" s="446" t="s">
        <v>275</v>
      </c>
      <c r="G3" s="446" t="s">
        <v>233</v>
      </c>
      <c r="H3" s="493" t="s">
        <v>79</v>
      </c>
      <c r="I3" s="493"/>
      <c r="J3" s="493"/>
    </row>
    <row r="4" spans="1:10" s="62" customFormat="1" ht="51" customHeight="1">
      <c r="A4" s="452"/>
      <c r="B4" s="495"/>
      <c r="C4" s="495"/>
      <c r="D4" s="60" t="s">
        <v>278</v>
      </c>
      <c r="E4" s="60" t="s">
        <v>231</v>
      </c>
      <c r="F4" s="448"/>
      <c r="G4" s="448"/>
      <c r="H4" s="326" t="s">
        <v>280</v>
      </c>
      <c r="I4" s="326" t="s">
        <v>248</v>
      </c>
      <c r="J4" s="327" t="s">
        <v>256</v>
      </c>
    </row>
    <row r="5" spans="1:9" s="5" customFormat="1" ht="24" customHeight="1">
      <c r="A5" s="41" t="s">
        <v>51</v>
      </c>
      <c r="B5" s="43"/>
      <c r="C5" s="44"/>
      <c r="D5" s="45"/>
      <c r="E5" s="46"/>
      <c r="F5" s="46"/>
      <c r="G5" s="46"/>
      <c r="H5" s="47"/>
      <c r="I5" s="47"/>
    </row>
    <row r="6" spans="1:10" s="49" customFormat="1" ht="24" customHeight="1">
      <c r="A6" s="48" t="s">
        <v>52</v>
      </c>
      <c r="B6" s="10" t="s">
        <v>53</v>
      </c>
      <c r="C6" s="7">
        <v>51768</v>
      </c>
      <c r="D6" s="7">
        <v>15203</v>
      </c>
      <c r="E6" s="7">
        <v>21372</v>
      </c>
      <c r="F6" s="7">
        <v>18286</v>
      </c>
      <c r="G6" s="7">
        <v>23213</v>
      </c>
      <c r="H6" s="103">
        <f>D6/F6*100</f>
        <v>83.14010718582522</v>
      </c>
      <c r="I6" s="110">
        <f>E6/C6*100</f>
        <v>41.28419100602689</v>
      </c>
      <c r="J6" s="104">
        <f>E6/G6*100</f>
        <v>92.06909921164865</v>
      </c>
    </row>
    <row r="7" spans="1:10" s="49" customFormat="1" ht="24" customHeight="1">
      <c r="A7" s="50" t="s">
        <v>54</v>
      </c>
      <c r="B7" s="10" t="s">
        <v>53</v>
      </c>
      <c r="C7" s="7" t="s">
        <v>156</v>
      </c>
      <c r="D7" s="7">
        <v>31</v>
      </c>
      <c r="E7" s="7">
        <v>39</v>
      </c>
      <c r="F7" s="7">
        <v>77</v>
      </c>
      <c r="G7" s="8">
        <v>95</v>
      </c>
      <c r="H7" s="103">
        <f aca="true" t="shared" si="0" ref="H7:H17">D7/F7*100</f>
        <v>40.25974025974026</v>
      </c>
      <c r="I7" s="103" t="s">
        <v>148</v>
      </c>
      <c r="J7" s="104">
        <f aca="true" t="shared" si="1" ref="J7:J14">E7/G7*100</f>
        <v>41.05263157894737</v>
      </c>
    </row>
    <row r="8" spans="1:10" s="49" customFormat="1" ht="24" customHeight="1">
      <c r="A8" s="51" t="s">
        <v>104</v>
      </c>
      <c r="B8" s="10"/>
      <c r="C8" s="9"/>
      <c r="D8" s="9"/>
      <c r="E8" s="7"/>
      <c r="F8" s="7"/>
      <c r="G8" s="10"/>
      <c r="H8" s="103"/>
      <c r="I8" s="110"/>
      <c r="J8" s="104"/>
    </row>
    <row r="9" spans="1:10" s="52" customFormat="1" ht="25.5" customHeight="1">
      <c r="A9" s="50" t="s">
        <v>55</v>
      </c>
      <c r="B9" s="10" t="s">
        <v>53</v>
      </c>
      <c r="C9" s="11">
        <v>90000</v>
      </c>
      <c r="D9" s="7">
        <v>37696</v>
      </c>
      <c r="E9" s="7">
        <v>45987</v>
      </c>
      <c r="F9" s="7">
        <v>41605</v>
      </c>
      <c r="G9" s="7">
        <v>51641</v>
      </c>
      <c r="H9" s="103">
        <f t="shared" si="0"/>
        <v>90.6044946520851</v>
      </c>
      <c r="I9" s="110">
        <f>E9/C9*100</f>
        <v>51.09666666666667</v>
      </c>
      <c r="J9" s="104">
        <f t="shared" si="1"/>
        <v>89.05133517941171</v>
      </c>
    </row>
    <row r="10" spans="1:10" s="52" customFormat="1" ht="24" customHeight="1">
      <c r="A10" s="51" t="s">
        <v>105</v>
      </c>
      <c r="B10" s="10"/>
      <c r="C10" s="12"/>
      <c r="D10" s="13"/>
      <c r="E10" s="7"/>
      <c r="F10" s="7"/>
      <c r="G10" s="13"/>
      <c r="H10" s="103"/>
      <c r="I10" s="110"/>
      <c r="J10" s="104"/>
    </row>
    <row r="11" spans="1:10" s="52" customFormat="1" ht="24" customHeight="1">
      <c r="A11" s="50" t="s">
        <v>56</v>
      </c>
      <c r="B11" s="10" t="s">
        <v>53</v>
      </c>
      <c r="C11" s="11">
        <v>62800</v>
      </c>
      <c r="D11" s="11">
        <v>23444</v>
      </c>
      <c r="E11" s="7">
        <v>30379</v>
      </c>
      <c r="F11" s="7">
        <v>23144</v>
      </c>
      <c r="G11" s="11">
        <v>32160</v>
      </c>
      <c r="H11" s="103">
        <f t="shared" si="0"/>
        <v>101.29623228482545</v>
      </c>
      <c r="I11" s="110">
        <f>E11/C11*100</f>
        <v>48.37420382165605</v>
      </c>
      <c r="J11" s="104">
        <f t="shared" si="1"/>
        <v>94.46206467661692</v>
      </c>
    </row>
    <row r="12" spans="1:10" s="52" customFormat="1" ht="24" customHeight="1">
      <c r="A12" s="51" t="s">
        <v>315</v>
      </c>
      <c r="B12" s="10"/>
      <c r="C12" s="11"/>
      <c r="D12" s="11"/>
      <c r="E12" s="7"/>
      <c r="F12" s="7"/>
      <c r="G12" s="11"/>
      <c r="H12" s="103"/>
      <c r="I12" s="110"/>
      <c r="J12" s="104"/>
    </row>
    <row r="13" spans="1:10" s="52" customFormat="1" ht="24" customHeight="1">
      <c r="A13" s="50" t="s">
        <v>195</v>
      </c>
      <c r="B13" s="10" t="s">
        <v>153</v>
      </c>
      <c r="C13" s="11">
        <v>6000</v>
      </c>
      <c r="D13" s="11">
        <v>7467</v>
      </c>
      <c r="E13" s="7">
        <v>9816</v>
      </c>
      <c r="F13" s="7">
        <v>1957</v>
      </c>
      <c r="G13" s="11">
        <v>2894</v>
      </c>
      <c r="H13" s="103">
        <f t="shared" si="0"/>
        <v>381.5533980582524</v>
      </c>
      <c r="I13" s="110">
        <f>E13/C13*100</f>
        <v>163.6</v>
      </c>
      <c r="J13" s="104">
        <f t="shared" si="1"/>
        <v>339.1845196959226</v>
      </c>
    </row>
    <row r="14" spans="1:10" s="52" customFormat="1" ht="24" customHeight="1">
      <c r="A14" s="50" t="s">
        <v>149</v>
      </c>
      <c r="B14" s="10" t="s">
        <v>154</v>
      </c>
      <c r="C14" s="383">
        <v>70000</v>
      </c>
      <c r="D14" s="11">
        <v>128069</v>
      </c>
      <c r="E14" s="7">
        <v>168434</v>
      </c>
      <c r="F14" s="7">
        <v>30362</v>
      </c>
      <c r="G14" s="11">
        <v>45139</v>
      </c>
      <c r="H14" s="103">
        <f t="shared" si="0"/>
        <v>421.80686384296155</v>
      </c>
      <c r="I14" s="110">
        <f>E14/C14*100</f>
        <v>240.62</v>
      </c>
      <c r="J14" s="104">
        <f t="shared" si="1"/>
        <v>373.14517379649527</v>
      </c>
    </row>
    <row r="15" spans="1:10" s="52" customFormat="1" ht="24" customHeight="1">
      <c r="A15" s="51" t="s">
        <v>150</v>
      </c>
      <c r="B15" s="10"/>
      <c r="C15" s="11"/>
      <c r="D15" s="11"/>
      <c r="E15" s="7"/>
      <c r="F15" s="7"/>
      <c r="G15" s="11"/>
      <c r="H15" s="103"/>
      <c r="I15" s="110"/>
      <c r="J15" s="104"/>
    </row>
    <row r="16" spans="1:10" s="52" customFormat="1" ht="24" customHeight="1">
      <c r="A16" s="50" t="s">
        <v>151</v>
      </c>
      <c r="B16" s="10" t="s">
        <v>155</v>
      </c>
      <c r="C16" s="7" t="s">
        <v>156</v>
      </c>
      <c r="D16" s="11">
        <v>276</v>
      </c>
      <c r="E16" s="7" t="s">
        <v>148</v>
      </c>
      <c r="F16" s="7">
        <v>170</v>
      </c>
      <c r="G16" s="11">
        <v>212</v>
      </c>
      <c r="H16" s="103">
        <f t="shared" si="0"/>
        <v>162.35294117647058</v>
      </c>
      <c r="I16" s="103" t="s">
        <v>148</v>
      </c>
      <c r="J16" s="103" t="s">
        <v>148</v>
      </c>
    </row>
    <row r="17" spans="1:10" ht="16.5" customHeight="1">
      <c r="A17" s="54" t="s">
        <v>152</v>
      </c>
      <c r="B17" s="107" t="s">
        <v>53</v>
      </c>
      <c r="C17" s="7" t="s">
        <v>156</v>
      </c>
      <c r="D17" s="58">
        <v>234</v>
      </c>
      <c r="E17" s="7" t="s">
        <v>148</v>
      </c>
      <c r="F17" s="384">
        <v>111</v>
      </c>
      <c r="G17" s="384">
        <v>138</v>
      </c>
      <c r="H17" s="103">
        <f t="shared" si="0"/>
        <v>210.81081081081078</v>
      </c>
      <c r="I17" s="103" t="s">
        <v>148</v>
      </c>
      <c r="J17" s="103" t="s">
        <v>148</v>
      </c>
    </row>
    <row r="18" spans="1:10" ht="12" customHeight="1">
      <c r="A18" s="27"/>
      <c r="B18" s="53"/>
      <c r="C18" s="26"/>
      <c r="D18" s="26"/>
      <c r="E18" s="26"/>
      <c r="F18" s="26"/>
      <c r="G18" s="27"/>
      <c r="H18" s="33"/>
      <c r="I18" s="33"/>
      <c r="J18" s="27"/>
    </row>
    <row r="19" spans="1:7" ht="20.25" customHeight="1">
      <c r="A19" s="105" t="s">
        <v>157</v>
      </c>
      <c r="D19" s="58"/>
      <c r="E19" s="7"/>
      <c r="F19" s="7"/>
      <c r="G19" s="7"/>
    </row>
    <row r="20" spans="1:7" ht="19.5" customHeight="1">
      <c r="A20" s="105" t="s">
        <v>314</v>
      </c>
      <c r="D20" s="54"/>
      <c r="E20" s="59"/>
      <c r="F20" s="59"/>
      <c r="G20" s="7"/>
    </row>
    <row r="21" spans="4:7" ht="19.5" customHeight="1">
      <c r="D21" s="54"/>
      <c r="E21" s="54"/>
      <c r="F21" s="54"/>
      <c r="G21" s="54"/>
    </row>
    <row r="22" spans="5:6" ht="19.5" customHeight="1">
      <c r="E22" s="56"/>
      <c r="F22" s="56"/>
    </row>
  </sheetData>
  <sheetProtection/>
  <mergeCells count="7">
    <mergeCell ref="A3:A4"/>
    <mergeCell ref="H3:J3"/>
    <mergeCell ref="G3:G4"/>
    <mergeCell ref="B3:B4"/>
    <mergeCell ref="C3:C4"/>
    <mergeCell ref="D3:E3"/>
    <mergeCell ref="F3:F4"/>
  </mergeCells>
  <printOptions/>
  <pageMargins left="0.72" right="0.28" top="0.67" bottom="0.2" header="0.53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53"/>
  <sheetViews>
    <sheetView tabSelected="1" zoomScalePageLayoutView="0" workbookViewId="0" topLeftCell="A1">
      <selection activeCell="D55" sqref="D55"/>
    </sheetView>
  </sheetViews>
  <sheetFormatPr defaultColWidth="8.88671875" defaultRowHeight="18.75"/>
  <cols>
    <col min="1" max="1" width="31.77734375" style="511" customWidth="1"/>
    <col min="2" max="3" width="8.77734375" style="511" customWidth="1"/>
    <col min="4" max="4" width="9.10546875" style="511" customWidth="1"/>
    <col min="5" max="5" width="6.4453125" style="511" customWidth="1"/>
    <col min="6" max="6" width="7.10546875" style="511" customWidth="1"/>
    <col min="7" max="7" width="7.21484375" style="511" bestFit="1" customWidth="1"/>
    <col min="8" max="16384" width="8.88671875" style="511" customWidth="1"/>
  </cols>
  <sheetData>
    <row r="1" s="505" customFormat="1" ht="20.25" customHeight="1">
      <c r="A1" s="504" t="s">
        <v>391</v>
      </c>
    </row>
    <row r="2" spans="3:4" s="505" customFormat="1" ht="20.25" customHeight="1">
      <c r="C2" s="507"/>
      <c r="D2" s="507"/>
    </row>
    <row r="3" spans="1:6" s="522" customFormat="1" ht="22.5" customHeight="1">
      <c r="A3" s="520" t="s">
        <v>159</v>
      </c>
      <c r="B3" s="520" t="s">
        <v>225</v>
      </c>
      <c r="C3" s="520" t="s">
        <v>372</v>
      </c>
      <c r="D3" s="520" t="s">
        <v>373</v>
      </c>
      <c r="E3" s="521" t="s">
        <v>226</v>
      </c>
      <c r="F3" s="521"/>
    </row>
    <row r="4" spans="1:6" s="522" customFormat="1" ht="22.5" customHeight="1">
      <c r="A4" s="520"/>
      <c r="B4" s="520"/>
      <c r="C4" s="520"/>
      <c r="D4" s="520"/>
      <c r="E4" s="523" t="s">
        <v>374</v>
      </c>
      <c r="F4" s="523" t="s">
        <v>194</v>
      </c>
    </row>
    <row r="5" spans="1:6" s="522" customFormat="1" ht="15" customHeight="1">
      <c r="A5" s="520"/>
      <c r="B5" s="520"/>
      <c r="C5" s="520"/>
      <c r="D5" s="520"/>
      <c r="E5" s="523"/>
      <c r="F5" s="523"/>
    </row>
    <row r="6" spans="1:6" s="522" customFormat="1" ht="27.75" customHeight="1">
      <c r="A6" s="522" t="s">
        <v>375</v>
      </c>
      <c r="B6" s="524">
        <f>B7+B11+B14</f>
        <v>57200</v>
      </c>
      <c r="C6" s="525">
        <f>C7+C11+C14</f>
        <v>21737.399999999998</v>
      </c>
      <c r="D6" s="525">
        <f>D7+D11+D14</f>
        <v>24045.879999999997</v>
      </c>
      <c r="E6" s="526">
        <f>D6/B6*100</f>
        <v>42.038251748251746</v>
      </c>
      <c r="F6" s="526">
        <f aca="true" t="shared" si="0" ref="F6:F19">D6/C6*100</f>
        <v>110.61985334032589</v>
      </c>
    </row>
    <row r="7" spans="1:6" s="528" customFormat="1" ht="27.75" customHeight="1">
      <c r="A7" s="528" t="s">
        <v>392</v>
      </c>
      <c r="B7" s="541">
        <v>4370</v>
      </c>
      <c r="C7" s="529">
        <f>SUM(C8:C10)</f>
        <v>1279.8</v>
      </c>
      <c r="D7" s="529">
        <f>SUM(D8:D10)</f>
        <v>1321.9999999999998</v>
      </c>
      <c r="E7" s="530">
        <f>D7/B7*100</f>
        <v>30.251716247139584</v>
      </c>
      <c r="F7" s="530">
        <f t="shared" si="0"/>
        <v>103.29739021722142</v>
      </c>
    </row>
    <row r="8" spans="1:7" s="528" customFormat="1" ht="24.75" customHeight="1" hidden="1">
      <c r="A8" s="527" t="s">
        <v>162</v>
      </c>
      <c r="C8" s="529">
        <v>1236.7</v>
      </c>
      <c r="D8" s="529">
        <v>1276.3</v>
      </c>
      <c r="E8" s="530"/>
      <c r="F8" s="530">
        <f t="shared" si="0"/>
        <v>103.20207002506669</v>
      </c>
      <c r="G8" s="531"/>
    </row>
    <row r="9" spans="1:7" s="528" customFormat="1" ht="24.75" customHeight="1" hidden="1">
      <c r="A9" s="527" t="s">
        <v>163</v>
      </c>
      <c r="C9" s="529">
        <v>13.8</v>
      </c>
      <c r="D9" s="529">
        <v>14.6</v>
      </c>
      <c r="E9" s="530"/>
      <c r="F9" s="530">
        <f t="shared" si="0"/>
        <v>105.79710144927535</v>
      </c>
      <c r="G9" s="531"/>
    </row>
    <row r="10" spans="1:7" s="528" customFormat="1" ht="24.75" customHeight="1" hidden="1">
      <c r="A10" s="527" t="s">
        <v>164</v>
      </c>
      <c r="C10" s="529">
        <v>29.3</v>
      </c>
      <c r="D10" s="529">
        <v>31.1</v>
      </c>
      <c r="E10" s="530"/>
      <c r="F10" s="530">
        <f t="shared" si="0"/>
        <v>106.14334470989762</v>
      </c>
      <c r="G10" s="531"/>
    </row>
    <row r="11" spans="1:6" s="528" customFormat="1" ht="27.75" customHeight="1">
      <c r="A11" s="528" t="s">
        <v>393</v>
      </c>
      <c r="B11" s="541">
        <v>37490</v>
      </c>
      <c r="C11" s="529">
        <f>C12+C13</f>
        <v>13856.199999999999</v>
      </c>
      <c r="D11" s="529">
        <f>D12+D13</f>
        <v>15356.72</v>
      </c>
      <c r="E11" s="530">
        <f>D11/B11*100</f>
        <v>40.96217658042144</v>
      </c>
      <c r="F11" s="530">
        <f t="shared" si="0"/>
        <v>110.8292316796813</v>
      </c>
    </row>
    <row r="12" spans="1:6" s="528" customFormat="1" ht="27.75" customHeight="1" hidden="1">
      <c r="A12" s="527" t="s">
        <v>165</v>
      </c>
      <c r="C12" s="529">
        <v>13364.8</v>
      </c>
      <c r="D12" s="529">
        <v>14803.41</v>
      </c>
      <c r="E12" s="530"/>
      <c r="F12" s="530">
        <f t="shared" si="0"/>
        <v>110.76417155512989</v>
      </c>
    </row>
    <row r="13" spans="1:6" s="528" customFormat="1" ht="27.75" customHeight="1" hidden="1">
      <c r="A13" s="527" t="s">
        <v>166</v>
      </c>
      <c r="C13" s="529">
        <v>491.4</v>
      </c>
      <c r="D13" s="529">
        <v>553.31</v>
      </c>
      <c r="E13" s="530"/>
      <c r="F13" s="530">
        <f t="shared" si="0"/>
        <v>112.59869759869758</v>
      </c>
    </row>
    <row r="14" spans="1:6" s="528" customFormat="1" ht="27.75" customHeight="1">
      <c r="A14" s="528" t="s">
        <v>394</v>
      </c>
      <c r="B14" s="541">
        <v>15340</v>
      </c>
      <c r="C14" s="529">
        <v>6601.4</v>
      </c>
      <c r="D14" s="531">
        <v>7367.16</v>
      </c>
      <c r="E14" s="530">
        <f>D14/B14*100</f>
        <v>48.025814863103</v>
      </c>
      <c r="F14" s="530">
        <f t="shared" si="0"/>
        <v>111.5999636440755</v>
      </c>
    </row>
    <row r="15" spans="1:6" s="522" customFormat="1" ht="24.75" customHeight="1" hidden="1">
      <c r="A15" s="532" t="s">
        <v>377</v>
      </c>
      <c r="B15" s="533"/>
      <c r="C15" s="534">
        <v>2481.1</v>
      </c>
      <c r="D15" s="534">
        <v>2745.33</v>
      </c>
      <c r="E15" s="535"/>
      <c r="F15" s="536">
        <f t="shared" si="0"/>
        <v>110.64971182136955</v>
      </c>
    </row>
    <row r="16" spans="1:6" s="522" customFormat="1" ht="24.75" customHeight="1" hidden="1">
      <c r="A16" s="537" t="s">
        <v>378</v>
      </c>
      <c r="B16" s="533"/>
      <c r="C16" s="534">
        <v>385.78</v>
      </c>
      <c r="D16" s="534">
        <v>432.84</v>
      </c>
      <c r="E16" s="535"/>
      <c r="F16" s="536">
        <f t="shared" si="0"/>
        <v>112.19866245010111</v>
      </c>
    </row>
    <row r="17" spans="1:6" s="528" customFormat="1" ht="24.75" customHeight="1" hidden="1">
      <c r="A17" s="537" t="s">
        <v>379</v>
      </c>
      <c r="B17" s="532"/>
      <c r="C17" s="534">
        <v>225.82</v>
      </c>
      <c r="D17" s="534">
        <v>251.33</v>
      </c>
      <c r="E17" s="532"/>
      <c r="F17" s="536">
        <f t="shared" si="0"/>
        <v>111.29660791781066</v>
      </c>
    </row>
    <row r="18" spans="1:6" s="522" customFormat="1" ht="24.75" customHeight="1" hidden="1">
      <c r="A18" s="538" t="s">
        <v>380</v>
      </c>
      <c r="B18" s="533"/>
      <c r="C18" s="534">
        <v>568.64</v>
      </c>
      <c r="D18" s="534">
        <v>617.03</v>
      </c>
      <c r="E18" s="535"/>
      <c r="F18" s="536">
        <f t="shared" si="0"/>
        <v>108.50977771525041</v>
      </c>
    </row>
    <row r="19" spans="1:6" s="522" customFormat="1" ht="24.75" customHeight="1" hidden="1">
      <c r="A19" s="537" t="s">
        <v>381</v>
      </c>
      <c r="B19" s="533"/>
      <c r="C19" s="534">
        <v>498.83</v>
      </c>
      <c r="D19" s="534">
        <v>538.74</v>
      </c>
      <c r="E19" s="535"/>
      <c r="F19" s="536">
        <f t="shared" si="0"/>
        <v>108.00072168875168</v>
      </c>
    </row>
    <row r="20" spans="1:6" s="505" customFormat="1" ht="20.25" customHeight="1" hidden="1">
      <c r="A20" s="511"/>
      <c r="B20" s="506"/>
      <c r="C20" s="513"/>
      <c r="D20" s="513"/>
      <c r="E20" s="508"/>
      <c r="F20" s="508"/>
    </row>
    <row r="21" spans="1:6" s="505" customFormat="1" ht="20.25" customHeight="1" hidden="1">
      <c r="A21" s="511"/>
      <c r="B21" s="506"/>
      <c r="C21" s="513"/>
      <c r="D21" s="513"/>
      <c r="E21" s="508"/>
      <c r="F21" s="508"/>
    </row>
    <row r="22" spans="1:6" s="505" customFormat="1" ht="20.25" customHeight="1" hidden="1">
      <c r="A22" s="511"/>
      <c r="B22" s="506"/>
      <c r="C22" s="513"/>
      <c r="D22" s="513"/>
      <c r="E22" s="508"/>
      <c r="F22" s="508"/>
    </row>
    <row r="23" spans="1:6" s="505" customFormat="1" ht="20.25" customHeight="1" hidden="1">
      <c r="A23" s="511"/>
      <c r="B23" s="506"/>
      <c r="C23" s="513"/>
      <c r="D23" s="513"/>
      <c r="E23" s="508"/>
      <c r="F23" s="508"/>
    </row>
    <row r="24" spans="1:6" s="505" customFormat="1" ht="20.25" customHeight="1" hidden="1">
      <c r="A24" s="511"/>
      <c r="B24" s="506"/>
      <c r="C24" s="513"/>
      <c r="D24" s="513"/>
      <c r="E24" s="508"/>
      <c r="F24" s="508"/>
    </row>
    <row r="25" spans="1:6" s="505" customFormat="1" ht="20.25" customHeight="1" hidden="1">
      <c r="A25" s="511"/>
      <c r="B25" s="506"/>
      <c r="C25" s="513"/>
      <c r="D25" s="513"/>
      <c r="E25" s="508"/>
      <c r="F25" s="508"/>
    </row>
    <row r="26" spans="1:6" s="505" customFormat="1" ht="20.25" customHeight="1" hidden="1">
      <c r="A26" s="511"/>
      <c r="B26" s="506"/>
      <c r="C26" s="513"/>
      <c r="D26" s="513"/>
      <c r="E26" s="508"/>
      <c r="F26" s="508"/>
    </row>
    <row r="27" spans="1:6" s="505" customFormat="1" ht="20.25" customHeight="1" hidden="1">
      <c r="A27" s="511"/>
      <c r="B27" s="506"/>
      <c r="C27" s="513"/>
      <c r="D27" s="513"/>
      <c r="E27" s="508"/>
      <c r="F27" s="508"/>
    </row>
    <row r="28" spans="1:6" s="505" customFormat="1" ht="20.25" customHeight="1" hidden="1">
      <c r="A28" s="511"/>
      <c r="B28" s="506"/>
      <c r="C28" s="513"/>
      <c r="D28" s="513"/>
      <c r="E28" s="508"/>
      <c r="F28" s="508"/>
    </row>
    <row r="29" spans="1:6" s="505" customFormat="1" ht="20.25" customHeight="1" hidden="1">
      <c r="A29" s="505" t="s">
        <v>382</v>
      </c>
      <c r="B29" s="513">
        <f>B30+B34+B37</f>
        <v>118395</v>
      </c>
      <c r="C29" s="514">
        <f>C30+C34+C37</f>
        <v>52391.05874485999</v>
      </c>
      <c r="D29" s="514">
        <f>D30+D34+D37</f>
        <v>57630.1327</v>
      </c>
      <c r="E29" s="512">
        <f>D29/B29*100</f>
        <v>48.67615414502301</v>
      </c>
      <c r="F29" s="508">
        <f aca="true" t="shared" si="1" ref="F29:F37">D29/C29*100</f>
        <v>109.99993907482164</v>
      </c>
    </row>
    <row r="30" spans="1:6" s="505" customFormat="1" ht="20.25" customHeight="1" hidden="1">
      <c r="A30" s="505" t="s">
        <v>161</v>
      </c>
      <c r="B30" s="506">
        <v>7465</v>
      </c>
      <c r="C30" s="515">
        <f>SUM(C31:C33)</f>
        <v>3562.86</v>
      </c>
      <c r="D30" s="516">
        <f>SUM(D31:D33)</f>
        <v>3679.02</v>
      </c>
      <c r="E30" s="512">
        <f>D30/B30*100</f>
        <v>49.28359008707301</v>
      </c>
      <c r="F30" s="508">
        <f t="shared" si="1"/>
        <v>103.26030211683872</v>
      </c>
    </row>
    <row r="31" spans="1:6" ht="20.25" customHeight="1" hidden="1">
      <c r="A31" s="510" t="s">
        <v>162</v>
      </c>
      <c r="B31" s="506"/>
      <c r="C31" s="517">
        <v>3447.89</v>
      </c>
      <c r="D31" s="517">
        <v>3555.89</v>
      </c>
      <c r="E31" s="512"/>
      <c r="F31" s="512">
        <f t="shared" si="1"/>
        <v>103.13235051002208</v>
      </c>
    </row>
    <row r="32" spans="1:6" ht="20.25" customHeight="1" hidden="1">
      <c r="A32" s="510" t="s">
        <v>163</v>
      </c>
      <c r="B32" s="506"/>
      <c r="C32" s="517">
        <v>35.82</v>
      </c>
      <c r="D32" s="517">
        <v>39.25</v>
      </c>
      <c r="E32" s="512"/>
      <c r="F32" s="512">
        <f t="shared" si="1"/>
        <v>109.57565605806812</v>
      </c>
    </row>
    <row r="33" spans="1:6" ht="6" customHeight="1" hidden="1">
      <c r="A33" s="510" t="s">
        <v>164</v>
      </c>
      <c r="B33" s="506"/>
      <c r="C33" s="517">
        <v>79.15</v>
      </c>
      <c r="D33" s="517">
        <v>83.88</v>
      </c>
      <c r="E33" s="512"/>
      <c r="F33" s="512">
        <f t="shared" si="1"/>
        <v>105.97599494630447</v>
      </c>
    </row>
    <row r="34" spans="1:6" s="505" customFormat="1" ht="20.25" customHeight="1" hidden="1">
      <c r="A34" s="505" t="s">
        <v>376</v>
      </c>
      <c r="B34" s="506">
        <v>67250</v>
      </c>
      <c r="C34" s="516">
        <f>C35+C36</f>
        <v>29639.929999999997</v>
      </c>
      <c r="D34" s="516">
        <f>D35+D36</f>
        <v>32483.579999999998</v>
      </c>
      <c r="E34" s="512">
        <f>D34/B34*100</f>
        <v>48.302721189591075</v>
      </c>
      <c r="F34" s="508">
        <f t="shared" si="1"/>
        <v>109.59398352155354</v>
      </c>
    </row>
    <row r="35" spans="1:6" ht="20.25" customHeight="1" hidden="1">
      <c r="A35" s="510" t="s">
        <v>165</v>
      </c>
      <c r="B35" s="506"/>
      <c r="C35" s="517">
        <v>28615.67</v>
      </c>
      <c r="D35" s="517">
        <v>31336.89</v>
      </c>
      <c r="E35" s="512"/>
      <c r="F35" s="512">
        <f t="shared" si="1"/>
        <v>109.50954494512972</v>
      </c>
    </row>
    <row r="36" spans="1:6" ht="20.25" customHeight="1" hidden="1">
      <c r="A36" s="510" t="s">
        <v>166</v>
      </c>
      <c r="B36" s="506"/>
      <c r="C36" s="517">
        <v>1024.26</v>
      </c>
      <c r="D36" s="517">
        <v>1146.69</v>
      </c>
      <c r="E36" s="512"/>
      <c r="F36" s="512">
        <f t="shared" si="1"/>
        <v>111.95301974108138</v>
      </c>
    </row>
    <row r="37" spans="1:6" s="505" customFormat="1" ht="20.25" customHeight="1" hidden="1">
      <c r="A37" s="505" t="s">
        <v>167</v>
      </c>
      <c r="B37" s="506">
        <v>43680</v>
      </c>
      <c r="C37" s="516">
        <v>19188.268744859997</v>
      </c>
      <c r="D37" s="516">
        <v>21467.5327</v>
      </c>
      <c r="E37" s="512">
        <f>D37/B37*100</f>
        <v>49.147281822344326</v>
      </c>
      <c r="F37" s="508">
        <f t="shared" si="1"/>
        <v>111.87842418431082</v>
      </c>
    </row>
    <row r="38" spans="3:5" ht="16.5" customHeight="1" hidden="1">
      <c r="C38" s="513">
        <v>106074.38</v>
      </c>
      <c r="D38" s="513">
        <f>B29</f>
        <v>118395</v>
      </c>
      <c r="E38" s="508">
        <f>D38/C38*100</f>
        <v>111.61507613808348</v>
      </c>
    </row>
    <row r="39" spans="3:5" ht="15.75" hidden="1">
      <c r="C39" s="507">
        <v>7196.6</v>
      </c>
      <c r="D39" s="518">
        <f>B30</f>
        <v>7465</v>
      </c>
      <c r="E39" s="512">
        <f>D39/C39*100</f>
        <v>103.72953894894812</v>
      </c>
    </row>
    <row r="40" spans="3:5" ht="15.75" hidden="1">
      <c r="C40" s="507">
        <v>60501.2</v>
      </c>
      <c r="D40" s="518">
        <f>B34</f>
        <v>67250</v>
      </c>
      <c r="E40" s="512">
        <f>D40/C40*100</f>
        <v>111.15482006968458</v>
      </c>
    </row>
    <row r="41" spans="3:5" ht="15.75" hidden="1">
      <c r="C41" s="507">
        <f>35862.59+2513.99</f>
        <v>38376.579999999994</v>
      </c>
      <c r="D41" s="518">
        <f>B37</f>
        <v>43680</v>
      </c>
      <c r="E41" s="512">
        <f>D41/C41*100</f>
        <v>113.81941798878381</v>
      </c>
    </row>
    <row r="42" spans="3:4" ht="15.75" hidden="1">
      <c r="C42" s="512">
        <f>C30/C39*100</f>
        <v>49.50754522969179</v>
      </c>
      <c r="D42" s="512">
        <f>D30/D39*100</f>
        <v>49.28359008707301</v>
      </c>
    </row>
    <row r="43" spans="3:4" ht="15.75" hidden="1">
      <c r="C43" s="512">
        <f>C34/C40*100</f>
        <v>48.99064811937614</v>
      </c>
      <c r="D43" s="512">
        <f>D34/D40*100</f>
        <v>48.302721189591075</v>
      </c>
    </row>
    <row r="44" spans="3:4" ht="15.75" hidden="1">
      <c r="C44" s="512">
        <f>C37/C41*100</f>
        <v>49.999944614293405</v>
      </c>
      <c r="D44" s="512">
        <f>D37/D41*100</f>
        <v>49.147281822344326</v>
      </c>
    </row>
    <row r="45" ht="15.75" hidden="1"/>
    <row r="46" ht="18.75" customHeight="1" hidden="1">
      <c r="C46" s="509">
        <f>SUM(C47:C49)</f>
        <v>51275.162516000004</v>
      </c>
    </row>
    <row r="47" spans="2:3" ht="18.75" customHeight="1" hidden="1">
      <c r="B47" s="511" t="s">
        <v>383</v>
      </c>
      <c r="C47" s="517">
        <f>'[1]B1'!$F$14</f>
        <v>33615.65850275607</v>
      </c>
    </row>
    <row r="48" spans="2:3" ht="18.75" customHeight="1" hidden="1">
      <c r="B48" s="511" t="s">
        <v>384</v>
      </c>
      <c r="C48" s="517">
        <f>'[1]B1'!$F$15</f>
        <v>13433.368201905874</v>
      </c>
    </row>
    <row r="49" spans="2:4" ht="18.75" customHeight="1" hidden="1">
      <c r="B49" s="511" t="s">
        <v>385</v>
      </c>
      <c r="C49" s="517">
        <f>'[1]B1'!$F$16</f>
        <v>4226.1358113380575</v>
      </c>
      <c r="D49" s="518"/>
    </row>
    <row r="50" ht="15.75" hidden="1">
      <c r="C50" s="512">
        <f>C11/C47*100</f>
        <v>41.21948109052798</v>
      </c>
    </row>
    <row r="51" ht="15.75" hidden="1">
      <c r="C51" s="512">
        <f>C14/C48*100</f>
        <v>49.14180792769024</v>
      </c>
    </row>
    <row r="52" ht="15.75" hidden="1">
      <c r="C52" s="512">
        <f>C7/C49*100</f>
        <v>30.28298325308188</v>
      </c>
    </row>
    <row r="53" spans="1:6" ht="15.75">
      <c r="A53" s="519"/>
      <c r="B53" s="519"/>
      <c r="C53" s="519"/>
      <c r="D53" s="519"/>
      <c r="E53" s="519"/>
      <c r="F53" s="519"/>
    </row>
  </sheetData>
  <sheetProtection/>
  <mergeCells count="7">
    <mergeCell ref="C3:C5"/>
    <mergeCell ref="D3:D5"/>
    <mergeCell ref="E3:F3"/>
    <mergeCell ref="E4:E5"/>
    <mergeCell ref="F4:F5"/>
    <mergeCell ref="A3:A5"/>
    <mergeCell ref="B3:B5"/>
  </mergeCells>
  <printOptions/>
  <pageMargins left="0.43" right="0.32" top="0.47" bottom="0.24" header="0.2" footer="0.2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26"/>
  <sheetViews>
    <sheetView zoomScalePageLayoutView="0" workbookViewId="0" topLeftCell="A1">
      <selection activeCell="C13" sqref="C13"/>
    </sheetView>
  </sheetViews>
  <sheetFormatPr defaultColWidth="8.88671875" defaultRowHeight="18.75"/>
  <cols>
    <col min="1" max="1" width="17.5546875" style="15" customWidth="1"/>
    <col min="2" max="2" width="5.10546875" style="15" customWidth="1"/>
    <col min="3" max="3" width="7.99609375" style="425" customWidth="1"/>
    <col min="4" max="4" width="0.78125" style="425" hidden="1" customWidth="1"/>
    <col min="5" max="5" width="8.99609375" style="425" customWidth="1"/>
    <col min="6" max="6" width="7.6640625" style="425" customWidth="1"/>
    <col min="7" max="7" width="8.3359375" style="426" customWidth="1"/>
    <col min="8" max="9" width="5.99609375" style="426" customWidth="1"/>
    <col min="10" max="16384" width="8.88671875" style="15" customWidth="1"/>
  </cols>
  <sheetData>
    <row r="1" ht="19.5" customHeight="1">
      <c r="A1" s="108" t="s">
        <v>222</v>
      </c>
    </row>
    <row r="2" spans="1:9" ht="11.25" customHeight="1">
      <c r="A2" s="108"/>
      <c r="H2" s="427"/>
      <c r="I2" s="427"/>
    </row>
    <row r="3" spans="1:9" s="242" customFormat="1" ht="21" customHeight="1">
      <c r="A3" s="451"/>
      <c r="B3" s="453" t="s">
        <v>29</v>
      </c>
      <c r="C3" s="453" t="s">
        <v>368</v>
      </c>
      <c r="D3" s="449" t="s">
        <v>232</v>
      </c>
      <c r="E3" s="449"/>
      <c r="F3" s="449"/>
      <c r="G3" s="446" t="s">
        <v>275</v>
      </c>
      <c r="H3" s="450" t="s">
        <v>79</v>
      </c>
      <c r="I3" s="450"/>
    </row>
    <row r="4" spans="1:9" s="242" customFormat="1" ht="54" customHeight="1">
      <c r="A4" s="452"/>
      <c r="B4" s="454"/>
      <c r="C4" s="454"/>
      <c r="D4" s="274" t="s">
        <v>276</v>
      </c>
      <c r="E4" s="60" t="s">
        <v>277</v>
      </c>
      <c r="F4" s="60" t="s">
        <v>278</v>
      </c>
      <c r="G4" s="448"/>
      <c r="H4" s="275" t="s">
        <v>388</v>
      </c>
      <c r="I4" s="275" t="s">
        <v>280</v>
      </c>
    </row>
    <row r="5" spans="1:9" s="88" customFormat="1" ht="27" customHeight="1">
      <c r="A5" s="245" t="s">
        <v>24</v>
      </c>
      <c r="B5" s="428" t="s">
        <v>25</v>
      </c>
      <c r="C5" s="429">
        <f>C6+C9</f>
        <v>35116</v>
      </c>
      <c r="D5" s="429">
        <f>D6+D9</f>
        <v>3402.8559999999998</v>
      </c>
      <c r="E5" s="429">
        <f>E6+E9</f>
        <v>3090.4</v>
      </c>
      <c r="F5" s="429">
        <f>F6+F9</f>
        <v>14366.608999999999</v>
      </c>
      <c r="G5" s="429">
        <f>G6+G9</f>
        <v>11906.312</v>
      </c>
      <c r="H5" s="430">
        <f>F5/C5*100</f>
        <v>40.911860690283625</v>
      </c>
      <c r="I5" s="430">
        <f aca="true" t="shared" si="0" ref="I5:I11">F5/G5*100</f>
        <v>120.66380420738176</v>
      </c>
    </row>
    <row r="6" spans="1:9" s="88" customFormat="1" ht="27" customHeight="1">
      <c r="A6" s="245" t="s">
        <v>26</v>
      </c>
      <c r="B6" s="428" t="s">
        <v>27</v>
      </c>
      <c r="C6" s="429">
        <f>C7+C8</f>
        <v>33070</v>
      </c>
      <c r="D6" s="429">
        <f>D7+D8</f>
        <v>3132.019</v>
      </c>
      <c r="E6" s="429">
        <f>E7+E8</f>
        <v>3040.4</v>
      </c>
      <c r="F6" s="429">
        <f>F7+F8</f>
        <v>13831.872</v>
      </c>
      <c r="G6" s="429">
        <f>G7+G8</f>
        <v>11437.161</v>
      </c>
      <c r="H6" s="430">
        <f aca="true" t="shared" si="1" ref="H6:H15">F6/C6*100</f>
        <v>41.82604172966435</v>
      </c>
      <c r="I6" s="430">
        <f t="shared" si="0"/>
        <v>120.93798452255764</v>
      </c>
    </row>
    <row r="7" spans="1:9" s="76" customFormat="1" ht="27" customHeight="1">
      <c r="A7" s="431" t="s">
        <v>219</v>
      </c>
      <c r="B7" s="432" t="s">
        <v>27</v>
      </c>
      <c r="C7" s="226">
        <v>19600</v>
      </c>
      <c r="D7" s="226">
        <v>2251.019</v>
      </c>
      <c r="E7" s="226">
        <v>2090.4</v>
      </c>
      <c r="F7" s="226">
        <v>9140.872</v>
      </c>
      <c r="G7" s="226">
        <v>7217.755</v>
      </c>
      <c r="H7" s="223">
        <f t="shared" si="1"/>
        <v>46.63710204081632</v>
      </c>
      <c r="I7" s="223">
        <f t="shared" si="0"/>
        <v>126.64425434224353</v>
      </c>
    </row>
    <row r="8" spans="1:9" s="76" customFormat="1" ht="27" customHeight="1">
      <c r="A8" s="431" t="s">
        <v>123</v>
      </c>
      <c r="B8" s="432" t="s">
        <v>27</v>
      </c>
      <c r="C8" s="226">
        <v>13470</v>
      </c>
      <c r="D8" s="226">
        <v>881</v>
      </c>
      <c r="E8" s="226">
        <v>950</v>
      </c>
      <c r="F8" s="226">
        <v>4691</v>
      </c>
      <c r="G8" s="226">
        <v>4219.406</v>
      </c>
      <c r="H8" s="223">
        <f t="shared" si="1"/>
        <v>34.82553823311061</v>
      </c>
      <c r="I8" s="223">
        <f t="shared" si="0"/>
        <v>111.1767864955399</v>
      </c>
    </row>
    <row r="9" spans="1:9" s="88" customFormat="1" ht="27" customHeight="1">
      <c r="A9" s="245" t="s">
        <v>389</v>
      </c>
      <c r="B9" s="428" t="s">
        <v>25</v>
      </c>
      <c r="C9" s="429">
        <v>2046</v>
      </c>
      <c r="D9" s="429">
        <v>270.837</v>
      </c>
      <c r="E9" s="429">
        <v>50</v>
      </c>
      <c r="F9" s="429">
        <v>534.737</v>
      </c>
      <c r="G9" s="429">
        <v>469.151</v>
      </c>
      <c r="H9" s="430">
        <f t="shared" si="1"/>
        <v>26.135728250244377</v>
      </c>
      <c r="I9" s="430">
        <f t="shared" si="0"/>
        <v>113.97972081483358</v>
      </c>
    </row>
    <row r="10" spans="1:9" s="88" customFormat="1" ht="27" customHeight="1">
      <c r="A10" s="245" t="s">
        <v>78</v>
      </c>
      <c r="B10" s="428" t="s">
        <v>25</v>
      </c>
      <c r="C10" s="429">
        <f>C11+C15</f>
        <v>12761.064</v>
      </c>
      <c r="D10" s="429">
        <f>D11+D15</f>
        <v>774.184</v>
      </c>
      <c r="E10" s="429">
        <f>E11+E15</f>
        <v>1083.6280000000002</v>
      </c>
      <c r="F10" s="429">
        <f>F11+F15</f>
        <v>4304.21</v>
      </c>
      <c r="G10" s="429">
        <f>G11+G15</f>
        <v>4428.49</v>
      </c>
      <c r="H10" s="430">
        <f t="shared" si="1"/>
        <v>33.7292407592345</v>
      </c>
      <c r="I10" s="430">
        <f t="shared" si="0"/>
        <v>97.19362581828118</v>
      </c>
    </row>
    <row r="11" spans="1:9" s="88" customFormat="1" ht="27" customHeight="1">
      <c r="A11" s="245" t="s">
        <v>28</v>
      </c>
      <c r="B11" s="428" t="s">
        <v>27</v>
      </c>
      <c r="C11" s="90">
        <v>10715.064</v>
      </c>
      <c r="D11" s="90">
        <v>743.54</v>
      </c>
      <c r="E11" s="90">
        <v>1002.392</v>
      </c>
      <c r="F11" s="90">
        <v>4119.781</v>
      </c>
      <c r="G11" s="90">
        <v>3998.778</v>
      </c>
      <c r="H11" s="430">
        <f t="shared" si="1"/>
        <v>38.448496434552325</v>
      </c>
      <c r="I11" s="430">
        <f t="shared" si="0"/>
        <v>103.0259994428298</v>
      </c>
    </row>
    <row r="12" spans="1:9" s="76" customFormat="1" ht="18" customHeight="1">
      <c r="A12" s="503" t="s">
        <v>227</v>
      </c>
      <c r="B12" s="432"/>
      <c r="C12" s="89"/>
      <c r="D12" s="89"/>
      <c r="E12" s="89"/>
      <c r="F12" s="89"/>
      <c r="G12" s="89"/>
      <c r="H12" s="430"/>
      <c r="I12" s="430"/>
    </row>
    <row r="13" spans="1:9" s="76" customFormat="1" ht="27.75" customHeight="1">
      <c r="A13" s="431" t="s">
        <v>228</v>
      </c>
      <c r="B13" s="432" t="s">
        <v>27</v>
      </c>
      <c r="C13" s="226">
        <v>2967.56</v>
      </c>
      <c r="D13" s="226">
        <v>126.901</v>
      </c>
      <c r="E13" s="226">
        <v>261.892</v>
      </c>
      <c r="F13" s="226">
        <v>1032.497</v>
      </c>
      <c r="G13" s="226">
        <v>1175.055</v>
      </c>
      <c r="H13" s="223">
        <f t="shared" si="1"/>
        <v>34.79279273207619</v>
      </c>
      <c r="I13" s="223">
        <f>F13/G13*100</f>
        <v>87.86797213747441</v>
      </c>
    </row>
    <row r="14" spans="1:9" s="76" customFormat="1" ht="27.75" customHeight="1">
      <c r="A14" s="431" t="s">
        <v>229</v>
      </c>
      <c r="B14" s="432" t="s">
        <v>27</v>
      </c>
      <c r="C14" s="226">
        <v>7531.604</v>
      </c>
      <c r="D14" s="226">
        <v>616.639</v>
      </c>
      <c r="E14" s="226">
        <v>740.5</v>
      </c>
      <c r="F14" s="226">
        <v>3087.284</v>
      </c>
      <c r="G14" s="226">
        <v>2823.723</v>
      </c>
      <c r="H14" s="223">
        <f t="shared" si="1"/>
        <v>40.991055822903064</v>
      </c>
      <c r="I14" s="223">
        <f>F14/G14*100</f>
        <v>109.3338121338389</v>
      </c>
    </row>
    <row r="15" spans="1:9" s="88" customFormat="1" ht="27.75" customHeight="1">
      <c r="A15" s="245" t="s">
        <v>230</v>
      </c>
      <c r="B15" s="428" t="s">
        <v>27</v>
      </c>
      <c r="C15" s="429">
        <v>2046</v>
      </c>
      <c r="D15" s="429">
        <v>30.644</v>
      </c>
      <c r="E15" s="433">
        <v>81.236</v>
      </c>
      <c r="F15" s="433">
        <v>184.429</v>
      </c>
      <c r="G15" s="429">
        <v>429.712</v>
      </c>
      <c r="H15" s="430">
        <f t="shared" si="1"/>
        <v>9.014125122189638</v>
      </c>
      <c r="I15" s="430">
        <f>F15/G15*100</f>
        <v>42.91921100644153</v>
      </c>
    </row>
    <row r="16" spans="1:9" s="133" customFormat="1" ht="65.25" customHeight="1">
      <c r="A16" s="130" t="s">
        <v>198</v>
      </c>
      <c r="B16" s="202"/>
      <c r="C16" s="274" t="s">
        <v>386</v>
      </c>
      <c r="D16" s="274"/>
      <c r="E16" s="274" t="s">
        <v>369</v>
      </c>
      <c r="F16" s="274"/>
      <c r="G16" s="434" t="s">
        <v>387</v>
      </c>
      <c r="H16" s="430"/>
      <c r="I16" s="430"/>
    </row>
    <row r="17" spans="1:9" s="133" customFormat="1" ht="27" customHeight="1">
      <c r="A17" s="130" t="s">
        <v>199</v>
      </c>
      <c r="B17" s="113" t="s">
        <v>25</v>
      </c>
      <c r="C17" s="435">
        <f>C18+C19</f>
        <v>96563</v>
      </c>
      <c r="D17" s="435"/>
      <c r="E17" s="435">
        <f>E18+E19</f>
        <v>90856.40000000001</v>
      </c>
      <c r="F17" s="435"/>
      <c r="G17" s="436">
        <f aca="true" t="shared" si="2" ref="G17:G22">C17/E17*100</f>
        <v>106.28090040987756</v>
      </c>
      <c r="H17" s="430"/>
      <c r="I17" s="430"/>
    </row>
    <row r="18" spans="1:11" s="138" customFormat="1" ht="27" customHeight="1">
      <c r="A18" s="203" t="s">
        <v>370</v>
      </c>
      <c r="B18" s="202" t="s">
        <v>27</v>
      </c>
      <c r="C18" s="437">
        <v>89808</v>
      </c>
      <c r="D18" s="437"/>
      <c r="E18" s="437">
        <v>82256.8</v>
      </c>
      <c r="F18" s="437"/>
      <c r="G18" s="438">
        <f t="shared" si="2"/>
        <v>109.18003131655985</v>
      </c>
      <c r="H18" s="430"/>
      <c r="I18" s="430"/>
      <c r="K18" s="439"/>
    </row>
    <row r="19" spans="1:11" s="138" customFormat="1" ht="27" customHeight="1">
      <c r="A19" s="203" t="s">
        <v>371</v>
      </c>
      <c r="B19" s="202" t="s">
        <v>27</v>
      </c>
      <c r="C19" s="437">
        <v>6755</v>
      </c>
      <c r="D19" s="437"/>
      <c r="E19" s="437">
        <v>8599.6</v>
      </c>
      <c r="F19" s="437"/>
      <c r="G19" s="438">
        <f t="shared" si="2"/>
        <v>78.55016512395925</v>
      </c>
      <c r="H19" s="430"/>
      <c r="I19" s="430"/>
      <c r="K19" s="439"/>
    </row>
    <row r="20" spans="1:11" s="133" customFormat="1" ht="27" customHeight="1">
      <c r="A20" s="130" t="s">
        <v>200</v>
      </c>
      <c r="B20" s="202" t="s">
        <v>27</v>
      </c>
      <c r="C20" s="440">
        <f>C21+C22</f>
        <v>82623</v>
      </c>
      <c r="D20" s="440"/>
      <c r="E20" s="440">
        <f>E21+E22</f>
        <v>78560</v>
      </c>
      <c r="F20" s="440"/>
      <c r="G20" s="436">
        <f t="shared" si="2"/>
        <v>105.17184317718942</v>
      </c>
      <c r="H20" s="430"/>
      <c r="I20" s="430"/>
      <c r="K20" s="439"/>
    </row>
    <row r="21" spans="1:11" s="138" customFormat="1" ht="27" customHeight="1">
      <c r="A21" s="203" t="s">
        <v>201</v>
      </c>
      <c r="B21" s="202" t="s">
        <v>27</v>
      </c>
      <c r="C21" s="437">
        <v>51349</v>
      </c>
      <c r="D21" s="437"/>
      <c r="E21" s="437">
        <v>50033</v>
      </c>
      <c r="F21" s="437"/>
      <c r="G21" s="438">
        <f t="shared" si="2"/>
        <v>102.630264025743</v>
      </c>
      <c r="H21" s="430"/>
      <c r="I21" s="430"/>
      <c r="K21" s="439"/>
    </row>
    <row r="22" spans="1:11" s="138" customFormat="1" ht="27" customHeight="1">
      <c r="A22" s="203" t="s">
        <v>202</v>
      </c>
      <c r="B22" s="202" t="s">
        <v>27</v>
      </c>
      <c r="C22" s="437">
        <v>31274</v>
      </c>
      <c r="D22" s="437"/>
      <c r="E22" s="437">
        <v>28527</v>
      </c>
      <c r="F22" s="437"/>
      <c r="G22" s="438">
        <f t="shared" si="2"/>
        <v>109.62947383180845</v>
      </c>
      <c r="H22" s="430"/>
      <c r="I22" s="430"/>
      <c r="K22" s="439"/>
    </row>
    <row r="23" spans="1:9" ht="12" customHeight="1">
      <c r="A23" s="21"/>
      <c r="B23" s="21"/>
      <c r="C23" s="441"/>
      <c r="D23" s="441"/>
      <c r="E23" s="441"/>
      <c r="F23" s="441"/>
      <c r="G23" s="427"/>
      <c r="H23" s="427"/>
      <c r="I23" s="427"/>
    </row>
    <row r="24" spans="8:9" ht="12.75">
      <c r="H24" s="442"/>
      <c r="I24" s="442"/>
    </row>
    <row r="25" spans="8:9" ht="12.75">
      <c r="H25" s="442"/>
      <c r="I25" s="442"/>
    </row>
    <row r="26" spans="8:9" ht="12.75">
      <c r="H26" s="442"/>
      <c r="I26" s="442"/>
    </row>
  </sheetData>
  <sheetProtection/>
  <mergeCells count="6">
    <mergeCell ref="H3:I3"/>
    <mergeCell ref="A3:A4"/>
    <mergeCell ref="B3:B4"/>
    <mergeCell ref="C3:C4"/>
    <mergeCell ref="D3:F3"/>
    <mergeCell ref="G3:G4"/>
  </mergeCells>
  <printOptions/>
  <pageMargins left="0.88" right="0.35" top="0.51" bottom="0.53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40"/>
  <sheetViews>
    <sheetView zoomScalePageLayoutView="0" workbookViewId="0" topLeftCell="A1">
      <selection activeCell="F11" sqref="F11"/>
    </sheetView>
  </sheetViews>
  <sheetFormatPr defaultColWidth="8.88671875" defaultRowHeight="19.5" customHeight="1"/>
  <cols>
    <col min="1" max="1" width="35.5546875" style="271" customWidth="1"/>
    <col min="2" max="2" width="9.4453125" style="270" customWidth="1"/>
    <col min="3" max="3" width="9.4453125" style="273" customWidth="1"/>
    <col min="4" max="4" width="9.10546875" style="270" customWidth="1"/>
    <col min="5" max="5" width="7.5546875" style="270" customWidth="1"/>
    <col min="6" max="16384" width="8.88671875" style="270" customWidth="1"/>
  </cols>
  <sheetData>
    <row r="1" spans="1:3" s="240" customFormat="1" ht="19.5" customHeight="1">
      <c r="A1" s="238" t="s">
        <v>319</v>
      </c>
      <c r="B1" s="239"/>
      <c r="C1" s="239"/>
    </row>
    <row r="2" spans="1:5" s="242" customFormat="1" ht="15.75" customHeight="1">
      <c r="A2" s="241"/>
      <c r="C2" s="455" t="s">
        <v>50</v>
      </c>
      <c r="D2" s="455"/>
      <c r="E2" s="455"/>
    </row>
    <row r="3" spans="1:5" s="242" customFormat="1" ht="51.75" customHeight="1">
      <c r="A3" s="243"/>
      <c r="B3" s="87" t="s">
        <v>272</v>
      </c>
      <c r="C3" s="61" t="s">
        <v>273</v>
      </c>
      <c r="D3" s="244" t="s">
        <v>274</v>
      </c>
      <c r="E3" s="539" t="s">
        <v>390</v>
      </c>
    </row>
    <row r="4" spans="1:7" s="247" customFormat="1" ht="24.75" customHeight="1">
      <c r="A4" s="245" t="s">
        <v>49</v>
      </c>
      <c r="B4" s="92">
        <v>100.56</v>
      </c>
      <c r="C4" s="92">
        <v>104.3</v>
      </c>
      <c r="D4" s="246">
        <v>107.47</v>
      </c>
      <c r="E4" s="246">
        <v>107.51</v>
      </c>
      <c r="F4" s="246"/>
      <c r="G4" s="246"/>
    </row>
    <row r="5" spans="1:7" s="247" customFormat="1" ht="24.75" customHeight="1">
      <c r="A5" s="248" t="s">
        <v>48</v>
      </c>
      <c r="B5" s="92">
        <v>102.05</v>
      </c>
      <c r="C5" s="92">
        <v>126.02</v>
      </c>
      <c r="D5" s="246">
        <v>113.51</v>
      </c>
      <c r="E5" s="246">
        <v>112.3</v>
      </c>
      <c r="F5" s="246"/>
      <c r="G5" s="246"/>
    </row>
    <row r="6" spans="1:7" s="247" customFormat="1" ht="24.75" customHeight="1">
      <c r="A6" s="248" t="s">
        <v>47</v>
      </c>
      <c r="B6" s="92">
        <v>100.54</v>
      </c>
      <c r="C6" s="92">
        <v>103.95</v>
      </c>
      <c r="D6" s="246">
        <v>107.46</v>
      </c>
      <c r="E6" s="246">
        <v>112.3</v>
      </c>
      <c r="F6" s="246"/>
      <c r="G6" s="246"/>
    </row>
    <row r="7" spans="1:7" s="251" customFormat="1" ht="24.75" customHeight="1">
      <c r="A7" s="249" t="s">
        <v>46</v>
      </c>
      <c r="B7" s="93">
        <v>100.76</v>
      </c>
      <c r="C7" s="93">
        <v>103.09</v>
      </c>
      <c r="D7" s="250">
        <v>100.21</v>
      </c>
      <c r="E7" s="250">
        <v>107.52</v>
      </c>
      <c r="F7" s="246"/>
      <c r="G7" s="246"/>
    </row>
    <row r="8" spans="1:7" s="253" customFormat="1" ht="24.75" customHeight="1">
      <c r="A8" s="249" t="s">
        <v>45</v>
      </c>
      <c r="B8" s="93">
        <v>100.83</v>
      </c>
      <c r="C8" s="93">
        <v>92.59</v>
      </c>
      <c r="D8" s="252">
        <v>98.51</v>
      </c>
      <c r="E8" s="540" t="s">
        <v>148</v>
      </c>
      <c r="F8" s="246"/>
      <c r="G8" s="246"/>
    </row>
    <row r="9" spans="1:7" s="251" customFormat="1" ht="24.75" customHeight="1">
      <c r="A9" s="249" t="s">
        <v>44</v>
      </c>
      <c r="B9" s="93">
        <v>104.77</v>
      </c>
      <c r="C9" s="93">
        <v>104.32</v>
      </c>
      <c r="D9" s="250">
        <v>102.92</v>
      </c>
      <c r="E9" s="540" t="s">
        <v>148</v>
      </c>
      <c r="F9" s="246"/>
      <c r="G9" s="246"/>
    </row>
    <row r="10" spans="1:7" s="251" customFormat="1" ht="24.75" customHeight="1">
      <c r="A10" s="249" t="s">
        <v>43</v>
      </c>
      <c r="B10" s="93">
        <v>96.18</v>
      </c>
      <c r="C10" s="93">
        <v>112.68</v>
      </c>
      <c r="D10" s="250">
        <v>116.81</v>
      </c>
      <c r="E10" s="540" t="s">
        <v>148</v>
      </c>
      <c r="F10" s="246"/>
      <c r="G10" s="246"/>
    </row>
    <row r="11" spans="1:7" s="253" customFormat="1" ht="24.75" customHeight="1">
      <c r="A11" s="249" t="s">
        <v>42</v>
      </c>
      <c r="B11" s="93">
        <v>100.43</v>
      </c>
      <c r="C11" s="93">
        <v>106.64</v>
      </c>
      <c r="D11" s="250">
        <v>116.55</v>
      </c>
      <c r="E11" s="540" t="s">
        <v>148</v>
      </c>
      <c r="F11" s="246"/>
      <c r="G11" s="246"/>
    </row>
    <row r="12" spans="1:7" s="251" customFormat="1" ht="24.75" customHeight="1">
      <c r="A12" s="249" t="s">
        <v>41</v>
      </c>
      <c r="B12" s="93">
        <v>101.38</v>
      </c>
      <c r="C12" s="93">
        <v>64.25</v>
      </c>
      <c r="D12" s="250">
        <v>75.86</v>
      </c>
      <c r="E12" s="540" t="s">
        <v>148</v>
      </c>
      <c r="F12" s="246"/>
      <c r="G12" s="246"/>
    </row>
    <row r="13" spans="1:7" s="251" customFormat="1" ht="24.75" customHeight="1">
      <c r="A13" s="249" t="s">
        <v>40</v>
      </c>
      <c r="B13" s="93">
        <v>103.98</v>
      </c>
      <c r="C13" s="93">
        <v>108.61</v>
      </c>
      <c r="D13" s="250">
        <v>122.7</v>
      </c>
      <c r="E13" s="540" t="s">
        <v>148</v>
      </c>
      <c r="F13" s="246"/>
      <c r="G13" s="246"/>
    </row>
    <row r="14" spans="1:7" s="251" customFormat="1" ht="24.75" customHeight="1">
      <c r="A14" s="249" t="s">
        <v>39</v>
      </c>
      <c r="B14" s="93">
        <v>96.86</v>
      </c>
      <c r="C14" s="93">
        <v>117.53</v>
      </c>
      <c r="D14" s="250">
        <v>105.72</v>
      </c>
      <c r="E14" s="540" t="s">
        <v>148</v>
      </c>
      <c r="F14" s="246"/>
      <c r="G14" s="246"/>
    </row>
    <row r="15" spans="1:7" s="255" customFormat="1" ht="24.75" customHeight="1">
      <c r="A15" s="254" t="s">
        <v>38</v>
      </c>
      <c r="B15" s="93">
        <v>95.25</v>
      </c>
      <c r="C15" s="93">
        <v>107.67</v>
      </c>
      <c r="D15" s="250">
        <v>96.33</v>
      </c>
      <c r="E15" s="540" t="s">
        <v>148</v>
      </c>
      <c r="F15" s="246"/>
      <c r="G15" s="246"/>
    </row>
    <row r="16" spans="1:7" s="255" customFormat="1" ht="24.75" customHeight="1">
      <c r="A16" s="254" t="s">
        <v>37</v>
      </c>
      <c r="B16" s="93">
        <v>103.49</v>
      </c>
      <c r="C16" s="93">
        <v>103.58</v>
      </c>
      <c r="D16" s="250">
        <v>110.38</v>
      </c>
      <c r="E16" s="540" t="s">
        <v>148</v>
      </c>
      <c r="F16" s="246"/>
      <c r="G16" s="246"/>
    </row>
    <row r="17" spans="1:7" s="255" customFormat="1" ht="24.75" customHeight="1">
      <c r="A17" s="254" t="s">
        <v>36</v>
      </c>
      <c r="B17" s="93">
        <v>97.68</v>
      </c>
      <c r="C17" s="93">
        <v>108.03</v>
      </c>
      <c r="D17" s="250">
        <v>112.78</v>
      </c>
      <c r="E17" s="540" t="s">
        <v>148</v>
      </c>
      <c r="F17" s="246"/>
      <c r="G17" s="246"/>
    </row>
    <row r="18" spans="1:7" s="255" customFormat="1" ht="24.75" customHeight="1">
      <c r="A18" s="254" t="s">
        <v>35</v>
      </c>
      <c r="B18" s="93">
        <v>104.2</v>
      </c>
      <c r="C18" s="93">
        <v>96.86</v>
      </c>
      <c r="D18" s="250">
        <v>104.33</v>
      </c>
      <c r="E18" s="540" t="s">
        <v>148</v>
      </c>
      <c r="F18" s="246"/>
      <c r="G18" s="246"/>
    </row>
    <row r="19" spans="1:7" s="255" customFormat="1" ht="24.75" customHeight="1">
      <c r="A19" s="254" t="s">
        <v>34</v>
      </c>
      <c r="B19" s="93">
        <v>93.14</v>
      </c>
      <c r="C19" s="93">
        <v>110.75</v>
      </c>
      <c r="D19" s="250">
        <v>113</v>
      </c>
      <c r="E19" s="540" t="s">
        <v>148</v>
      </c>
      <c r="F19" s="246"/>
      <c r="G19" s="246"/>
    </row>
    <row r="20" spans="1:7" s="257" customFormat="1" ht="24.75" customHeight="1">
      <c r="A20" s="256" t="s">
        <v>33</v>
      </c>
      <c r="B20" s="92">
        <v>91.55</v>
      </c>
      <c r="C20" s="92">
        <v>94.48</v>
      </c>
      <c r="D20" s="246">
        <v>94.24</v>
      </c>
      <c r="E20" s="246">
        <v>95.32</v>
      </c>
      <c r="F20" s="246"/>
      <c r="G20" s="246"/>
    </row>
    <row r="21" spans="1:7" s="255" customFormat="1" ht="24.75" customHeight="1">
      <c r="A21" s="254" t="s">
        <v>32</v>
      </c>
      <c r="B21" s="93">
        <v>91.55</v>
      </c>
      <c r="C21" s="93">
        <v>94.48</v>
      </c>
      <c r="D21" s="250">
        <v>94.24</v>
      </c>
      <c r="E21" s="250">
        <v>95.32</v>
      </c>
      <c r="F21" s="246"/>
      <c r="G21" s="246"/>
    </row>
    <row r="22" spans="1:7" s="257" customFormat="1" ht="24.75" customHeight="1">
      <c r="A22" s="256" t="s">
        <v>31</v>
      </c>
      <c r="B22" s="92">
        <v>100.29</v>
      </c>
      <c r="C22" s="92">
        <v>109.09</v>
      </c>
      <c r="D22" s="246">
        <v>109.61</v>
      </c>
      <c r="E22" s="246">
        <v>109.51</v>
      </c>
      <c r="F22" s="246"/>
      <c r="G22" s="246"/>
    </row>
    <row r="23" spans="1:7" s="255" customFormat="1" ht="24.75" customHeight="1">
      <c r="A23" s="254" t="s">
        <v>30</v>
      </c>
      <c r="B23" s="93">
        <v>100.29</v>
      </c>
      <c r="C23" s="93">
        <v>109.09</v>
      </c>
      <c r="D23" s="250">
        <v>109.61</v>
      </c>
      <c r="E23" s="250">
        <v>109.51</v>
      </c>
      <c r="F23" s="246"/>
      <c r="G23" s="246"/>
    </row>
    <row r="24" spans="1:5" s="255" customFormat="1" ht="16.5" customHeight="1">
      <c r="A24" s="258"/>
      <c r="B24" s="259"/>
      <c r="C24" s="260"/>
      <c r="D24" s="261"/>
      <c r="E24" s="261"/>
    </row>
    <row r="25" spans="1:3" s="255" customFormat="1" ht="21" customHeight="1">
      <c r="A25" s="262"/>
      <c r="B25" s="263"/>
      <c r="C25" s="264"/>
    </row>
    <row r="26" spans="1:3" s="255" customFormat="1" ht="21" customHeight="1">
      <c r="A26" s="262"/>
      <c r="B26" s="263"/>
      <c r="C26" s="264"/>
    </row>
    <row r="27" spans="1:3" s="255" customFormat="1" ht="21" customHeight="1">
      <c r="A27" s="262"/>
      <c r="B27" s="263"/>
      <c r="C27" s="264"/>
    </row>
    <row r="28" spans="1:3" s="255" customFormat="1" ht="21" customHeight="1">
      <c r="A28" s="262"/>
      <c r="B28" s="263"/>
      <c r="C28" s="264"/>
    </row>
    <row r="29" spans="1:3" s="255" customFormat="1" ht="21" customHeight="1">
      <c r="A29" s="262"/>
      <c r="B29" s="263"/>
      <c r="C29" s="264"/>
    </row>
    <row r="30" spans="1:3" s="255" customFormat="1" ht="21" customHeight="1">
      <c r="A30" s="262"/>
      <c r="B30" s="263"/>
      <c r="C30" s="264"/>
    </row>
    <row r="31" spans="1:3" s="257" customFormat="1" ht="21" customHeight="1">
      <c r="A31" s="248"/>
      <c r="C31" s="265"/>
    </row>
    <row r="32" spans="1:3" s="255" customFormat="1" ht="21" customHeight="1">
      <c r="A32" s="266"/>
      <c r="B32" s="263"/>
      <c r="C32" s="264"/>
    </row>
    <row r="33" spans="1:3" s="255" customFormat="1" ht="21" customHeight="1">
      <c r="A33" s="266"/>
      <c r="B33" s="263"/>
      <c r="C33" s="264"/>
    </row>
    <row r="34" spans="1:3" ht="19.5" customHeight="1">
      <c r="A34" s="267"/>
      <c r="B34" s="268"/>
      <c r="C34" s="269"/>
    </row>
    <row r="35" spans="1:3" ht="19.5" customHeight="1">
      <c r="A35" s="267"/>
      <c r="B35" s="268"/>
      <c r="C35" s="269"/>
    </row>
    <row r="36" spans="1:3" ht="19.5" customHeight="1">
      <c r="A36" s="267"/>
      <c r="B36" s="268"/>
      <c r="C36" s="269"/>
    </row>
    <row r="37" spans="2:3" ht="19.5" customHeight="1">
      <c r="B37" s="268"/>
      <c r="C37" s="272"/>
    </row>
    <row r="38" spans="2:3" ht="19.5" customHeight="1">
      <c r="B38" s="268"/>
      <c r="C38" s="272"/>
    </row>
    <row r="39" spans="2:3" ht="19.5" customHeight="1">
      <c r="B39" s="268"/>
      <c r="C39" s="269"/>
    </row>
    <row r="40" spans="2:3" ht="19.5" customHeight="1">
      <c r="B40" s="268"/>
      <c r="C40" s="269"/>
    </row>
  </sheetData>
  <sheetProtection/>
  <mergeCells count="1">
    <mergeCell ref="C2:E2"/>
  </mergeCells>
  <printOptions/>
  <pageMargins left="0.7" right="0.34" top="0.43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"/>
  <sheetViews>
    <sheetView zoomScalePageLayoutView="0" workbookViewId="0" topLeftCell="A1">
      <selection activeCell="G7" sqref="G7"/>
    </sheetView>
  </sheetViews>
  <sheetFormatPr defaultColWidth="8.88671875" defaultRowHeight="18.75"/>
  <cols>
    <col min="1" max="1" width="24.3359375" style="187" customWidth="1"/>
    <col min="2" max="2" width="6.77734375" style="185" customWidth="1"/>
    <col min="3" max="3" width="5.88671875" style="109" customWidth="1"/>
    <col min="4" max="4" width="7.10546875" style="109" hidden="1" customWidth="1"/>
    <col min="5" max="7" width="7.4453125" style="109" customWidth="1"/>
    <col min="8" max="8" width="6.10546875" style="109" customWidth="1"/>
    <col min="9" max="9" width="6.4453125" style="109" customWidth="1"/>
    <col min="10" max="16384" width="8.88671875" style="109" customWidth="1"/>
  </cols>
  <sheetData>
    <row r="1" spans="1:6" s="108" customFormat="1" ht="19.5" customHeight="1">
      <c r="A1" s="456" t="s">
        <v>320</v>
      </c>
      <c r="B1" s="456"/>
      <c r="C1" s="456"/>
      <c r="D1" s="456"/>
      <c r="E1" s="456"/>
      <c r="F1" s="456"/>
    </row>
    <row r="2" spans="1:7" ht="15.75" customHeight="1">
      <c r="A2" s="182"/>
      <c r="B2" s="183"/>
      <c r="C2" s="180"/>
      <c r="D2" s="180"/>
      <c r="E2" s="180"/>
      <c r="F2" s="184"/>
      <c r="G2" s="180"/>
    </row>
    <row r="3" spans="1:9" s="20" customFormat="1" ht="24.75" customHeight="1">
      <c r="A3" s="451"/>
      <c r="B3" s="453" t="s">
        <v>29</v>
      </c>
      <c r="C3" s="453" t="s">
        <v>244</v>
      </c>
      <c r="D3" s="449" t="s">
        <v>232</v>
      </c>
      <c r="E3" s="449"/>
      <c r="F3" s="449"/>
      <c r="G3" s="446" t="s">
        <v>275</v>
      </c>
      <c r="H3" s="450" t="s">
        <v>79</v>
      </c>
      <c r="I3" s="450"/>
    </row>
    <row r="4" spans="1:9" s="20" customFormat="1" ht="51" customHeight="1">
      <c r="A4" s="452"/>
      <c r="B4" s="454"/>
      <c r="C4" s="454"/>
      <c r="D4" s="274" t="s">
        <v>276</v>
      </c>
      <c r="E4" s="60" t="s">
        <v>277</v>
      </c>
      <c r="F4" s="60" t="s">
        <v>278</v>
      </c>
      <c r="G4" s="448"/>
      <c r="H4" s="275" t="s">
        <v>279</v>
      </c>
      <c r="I4" s="275" t="s">
        <v>280</v>
      </c>
    </row>
    <row r="5" spans="1:9" s="205" customFormat="1" ht="22.5" customHeight="1">
      <c r="A5" s="204" t="s">
        <v>131</v>
      </c>
      <c r="B5" s="29" t="s">
        <v>236</v>
      </c>
      <c r="C5" s="93"/>
      <c r="D5" s="276">
        <v>1044.269</v>
      </c>
      <c r="E5" s="276">
        <v>1041.156</v>
      </c>
      <c r="F5" s="276">
        <v>4609.835</v>
      </c>
      <c r="G5" s="277">
        <v>4297.373</v>
      </c>
      <c r="H5" s="278">
        <f>E5/D5*100</f>
        <v>99.70189673350448</v>
      </c>
      <c r="I5" s="278">
        <f aca="true" t="shared" si="0" ref="I5:I25">F5/G5*100</f>
        <v>107.27100021338617</v>
      </c>
    </row>
    <row r="6" spans="1:9" s="205" customFormat="1" ht="22.5" customHeight="1">
      <c r="A6" s="204" t="s">
        <v>168</v>
      </c>
      <c r="B6" s="29" t="s">
        <v>237</v>
      </c>
      <c r="C6" s="93"/>
      <c r="D6" s="93">
        <v>7.498</v>
      </c>
      <c r="E6" s="93">
        <v>7.75</v>
      </c>
      <c r="F6" s="93">
        <v>36.979</v>
      </c>
      <c r="G6" s="279">
        <v>36.199</v>
      </c>
      <c r="H6" s="278">
        <f aca="true" t="shared" si="1" ref="H6:H25">E6/D6*100</f>
        <v>103.36089623899707</v>
      </c>
      <c r="I6" s="278">
        <f t="shared" si="0"/>
        <v>102.1547556562336</v>
      </c>
    </row>
    <row r="7" spans="1:9" s="205" customFormat="1" ht="22.5" customHeight="1">
      <c r="A7" s="204" t="s">
        <v>169</v>
      </c>
      <c r="B7" s="29" t="s">
        <v>237</v>
      </c>
      <c r="C7" s="280">
        <v>283</v>
      </c>
      <c r="D7" s="93">
        <v>16.518</v>
      </c>
      <c r="E7" s="93">
        <v>17.173</v>
      </c>
      <c r="F7" s="93">
        <v>83.707</v>
      </c>
      <c r="G7" s="279">
        <v>85.141</v>
      </c>
      <c r="H7" s="278">
        <f t="shared" si="1"/>
        <v>103.9653711103039</v>
      </c>
      <c r="I7" s="278">
        <f t="shared" si="0"/>
        <v>98.31573507475832</v>
      </c>
    </row>
    <row r="8" spans="1:9" s="205" customFormat="1" ht="22.5" customHeight="1">
      <c r="A8" s="204" t="s">
        <v>132</v>
      </c>
      <c r="B8" s="29" t="s">
        <v>237</v>
      </c>
      <c r="C8" s="93"/>
      <c r="D8" s="276">
        <v>276.719</v>
      </c>
      <c r="E8" s="276">
        <v>277.458</v>
      </c>
      <c r="F8" s="276">
        <v>1339.911</v>
      </c>
      <c r="G8" s="277">
        <v>1351.77</v>
      </c>
      <c r="H8" s="278">
        <f t="shared" si="1"/>
        <v>100.26705791796012</v>
      </c>
      <c r="I8" s="278">
        <f t="shared" si="0"/>
        <v>99.12270578574758</v>
      </c>
    </row>
    <row r="9" spans="1:9" s="205" customFormat="1" ht="22.5" customHeight="1">
      <c r="A9" s="204" t="s">
        <v>57</v>
      </c>
      <c r="B9" s="29" t="s">
        <v>70</v>
      </c>
      <c r="C9" s="93"/>
      <c r="D9" s="276">
        <v>2031.359</v>
      </c>
      <c r="E9" s="276">
        <v>2048.227</v>
      </c>
      <c r="F9" s="276">
        <v>8824.483</v>
      </c>
      <c r="G9" s="277">
        <v>8957.98</v>
      </c>
      <c r="H9" s="278">
        <f t="shared" si="1"/>
        <v>100.8303800559133</v>
      </c>
      <c r="I9" s="278">
        <f t="shared" si="0"/>
        <v>98.50974215169046</v>
      </c>
    </row>
    <row r="10" spans="1:9" s="205" customFormat="1" ht="22.5" customHeight="1">
      <c r="A10" s="204" t="s">
        <v>133</v>
      </c>
      <c r="B10" s="29" t="s">
        <v>237</v>
      </c>
      <c r="C10" s="93"/>
      <c r="D10" s="93">
        <v>28.741</v>
      </c>
      <c r="E10" s="93">
        <v>29.651</v>
      </c>
      <c r="F10" s="93">
        <v>142.514</v>
      </c>
      <c r="G10" s="279">
        <v>141.499</v>
      </c>
      <c r="H10" s="278">
        <f t="shared" si="1"/>
        <v>103.16620855224244</v>
      </c>
      <c r="I10" s="278">
        <f t="shared" si="0"/>
        <v>100.71731955702867</v>
      </c>
    </row>
    <row r="11" spans="1:9" s="205" customFormat="1" ht="22.5" customHeight="1">
      <c r="A11" s="204" t="s">
        <v>76</v>
      </c>
      <c r="B11" s="29" t="s">
        <v>238</v>
      </c>
      <c r="C11" s="93"/>
      <c r="D11" s="93">
        <v>24.524</v>
      </c>
      <c r="E11" s="93">
        <v>24.172</v>
      </c>
      <c r="F11" s="93">
        <v>121.859</v>
      </c>
      <c r="G11" s="279">
        <v>118.984</v>
      </c>
      <c r="H11" s="278">
        <f t="shared" si="1"/>
        <v>98.5646713423585</v>
      </c>
      <c r="I11" s="278">
        <f t="shared" si="0"/>
        <v>102.41629126605258</v>
      </c>
    </row>
    <row r="12" spans="1:9" s="205" customFormat="1" ht="22.5" customHeight="1">
      <c r="A12" s="204" t="s">
        <v>146</v>
      </c>
      <c r="B12" s="29" t="s">
        <v>239</v>
      </c>
      <c r="C12" s="93">
        <v>245.072</v>
      </c>
      <c r="D12" s="93">
        <v>11.3038</v>
      </c>
      <c r="E12" s="93">
        <v>10.8753</v>
      </c>
      <c r="F12" s="93">
        <v>49.861</v>
      </c>
      <c r="G12" s="279">
        <v>43.7714</v>
      </c>
      <c r="H12" s="278">
        <f t="shared" si="1"/>
        <v>96.20923937083103</v>
      </c>
      <c r="I12" s="278">
        <f t="shared" si="0"/>
        <v>113.91228062159308</v>
      </c>
    </row>
    <row r="13" spans="1:9" s="205" customFormat="1" ht="22.5" customHeight="1">
      <c r="A13" s="204" t="s">
        <v>134</v>
      </c>
      <c r="B13" s="29" t="s">
        <v>281</v>
      </c>
      <c r="C13" s="280"/>
      <c r="D13" s="281">
        <v>9.572</v>
      </c>
      <c r="E13" s="281">
        <v>9.671</v>
      </c>
      <c r="F13" s="281">
        <v>43.261</v>
      </c>
      <c r="G13" s="282">
        <v>30.811</v>
      </c>
      <c r="H13" s="278">
        <f t="shared" si="1"/>
        <v>101.0342666109486</v>
      </c>
      <c r="I13" s="278">
        <f t="shared" si="0"/>
        <v>140.40764661971374</v>
      </c>
    </row>
    <row r="14" spans="1:9" s="205" customFormat="1" ht="22.5" customHeight="1">
      <c r="A14" s="204" t="s">
        <v>282</v>
      </c>
      <c r="B14" s="29" t="s">
        <v>70</v>
      </c>
      <c r="C14" s="93"/>
      <c r="D14" s="283">
        <v>663</v>
      </c>
      <c r="E14" s="283">
        <v>675</v>
      </c>
      <c r="F14" s="283">
        <v>5405</v>
      </c>
      <c r="G14" s="284">
        <v>7910</v>
      </c>
      <c r="H14" s="278">
        <f t="shared" si="1"/>
        <v>101.80995475113122</v>
      </c>
      <c r="I14" s="278">
        <f t="shared" si="0"/>
        <v>68.33122629582806</v>
      </c>
    </row>
    <row r="15" spans="1:9" s="205" customFormat="1" ht="22.5" customHeight="1">
      <c r="A15" s="204" t="s">
        <v>192</v>
      </c>
      <c r="B15" s="29" t="s">
        <v>70</v>
      </c>
      <c r="C15" s="93"/>
      <c r="D15" s="276">
        <v>1853.767</v>
      </c>
      <c r="E15" s="276">
        <v>1857.767</v>
      </c>
      <c r="F15" s="276">
        <v>8766.492</v>
      </c>
      <c r="G15" s="277">
        <v>9578.683</v>
      </c>
      <c r="H15" s="278">
        <f t="shared" si="1"/>
        <v>100.21577684789943</v>
      </c>
      <c r="I15" s="278">
        <f t="shared" si="0"/>
        <v>91.52084895178177</v>
      </c>
    </row>
    <row r="16" spans="1:9" s="205" customFormat="1" ht="22.5" customHeight="1">
      <c r="A16" s="204" t="s">
        <v>136</v>
      </c>
      <c r="B16" s="29" t="s">
        <v>237</v>
      </c>
      <c r="C16" s="283">
        <v>133</v>
      </c>
      <c r="D16" s="93">
        <v>8.414</v>
      </c>
      <c r="E16" s="93">
        <v>8.569</v>
      </c>
      <c r="F16" s="93">
        <v>37.312</v>
      </c>
      <c r="G16" s="279">
        <v>32.695</v>
      </c>
      <c r="H16" s="278">
        <f t="shared" si="1"/>
        <v>101.84216781554554</v>
      </c>
      <c r="I16" s="278">
        <f t="shared" si="0"/>
        <v>114.1214252943875</v>
      </c>
    </row>
    <row r="17" spans="1:9" s="205" customFormat="1" ht="30.75" customHeight="1">
      <c r="A17" s="204" t="s">
        <v>170</v>
      </c>
      <c r="B17" s="29" t="s">
        <v>70</v>
      </c>
      <c r="C17" s="93"/>
      <c r="D17" s="276">
        <v>366.119</v>
      </c>
      <c r="E17" s="276">
        <v>394.091</v>
      </c>
      <c r="F17" s="276">
        <v>1816.023</v>
      </c>
      <c r="G17" s="285">
        <v>1253.571</v>
      </c>
      <c r="H17" s="278">
        <f t="shared" si="1"/>
        <v>107.64013886195471</v>
      </c>
      <c r="I17" s="278">
        <f t="shared" si="0"/>
        <v>144.86798115144654</v>
      </c>
    </row>
    <row r="18" spans="1:9" s="205" customFormat="1" ht="30.75" customHeight="1">
      <c r="A18" s="204" t="s">
        <v>171</v>
      </c>
      <c r="B18" s="29" t="s">
        <v>237</v>
      </c>
      <c r="C18" s="93">
        <v>129.533</v>
      </c>
      <c r="D18" s="93">
        <v>6.585</v>
      </c>
      <c r="E18" s="93">
        <v>7.074</v>
      </c>
      <c r="F18" s="93">
        <v>38.484</v>
      </c>
      <c r="G18" s="279">
        <v>40.613</v>
      </c>
      <c r="H18" s="278">
        <f t="shared" si="1"/>
        <v>107.4259681093394</v>
      </c>
      <c r="I18" s="278">
        <f t="shared" si="0"/>
        <v>94.75783616083521</v>
      </c>
    </row>
    <row r="19" spans="1:9" s="205" customFormat="1" ht="24" customHeight="1">
      <c r="A19" s="204" t="s">
        <v>172</v>
      </c>
      <c r="B19" s="29" t="s">
        <v>237</v>
      </c>
      <c r="C19" s="93"/>
      <c r="D19" s="93">
        <v>8.618</v>
      </c>
      <c r="E19" s="93">
        <v>8.692</v>
      </c>
      <c r="F19" s="93">
        <v>44.711</v>
      </c>
      <c r="G19" s="286">
        <v>42.402</v>
      </c>
      <c r="H19" s="278">
        <f t="shared" si="1"/>
        <v>100.85866790438615</v>
      </c>
      <c r="I19" s="278">
        <f t="shared" si="0"/>
        <v>105.4454978538748</v>
      </c>
    </row>
    <row r="20" spans="1:9" s="205" customFormat="1" ht="24" customHeight="1">
      <c r="A20" s="204" t="s">
        <v>173</v>
      </c>
      <c r="B20" s="29" t="s">
        <v>240</v>
      </c>
      <c r="C20" s="93">
        <v>569.649</v>
      </c>
      <c r="D20" s="93">
        <v>53.67</v>
      </c>
      <c r="E20" s="93">
        <v>47.104</v>
      </c>
      <c r="F20" s="93">
        <v>235.328</v>
      </c>
      <c r="G20" s="279">
        <v>141.19</v>
      </c>
      <c r="H20" s="278">
        <f t="shared" si="1"/>
        <v>87.76597726849263</v>
      </c>
      <c r="I20" s="278">
        <f t="shared" si="0"/>
        <v>166.67469367518945</v>
      </c>
    </row>
    <row r="21" spans="1:9" s="205" customFormat="1" ht="24" customHeight="1">
      <c r="A21" s="204" t="s">
        <v>135</v>
      </c>
      <c r="B21" s="29" t="s">
        <v>236</v>
      </c>
      <c r="C21" s="93"/>
      <c r="D21" s="93">
        <v>8.205</v>
      </c>
      <c r="E21" s="93">
        <v>8.7</v>
      </c>
      <c r="F21" s="93">
        <v>38.668</v>
      </c>
      <c r="G21" s="279">
        <v>27.26</v>
      </c>
      <c r="H21" s="278">
        <f t="shared" si="1"/>
        <v>106.03290676416819</v>
      </c>
      <c r="I21" s="278">
        <f t="shared" si="0"/>
        <v>141.8488628026412</v>
      </c>
    </row>
    <row r="22" spans="1:9" s="205" customFormat="1" ht="24" customHeight="1">
      <c r="A22" s="204" t="s">
        <v>174</v>
      </c>
      <c r="B22" s="29" t="s">
        <v>241</v>
      </c>
      <c r="C22" s="93"/>
      <c r="D22" s="93">
        <v>47.96</v>
      </c>
      <c r="E22" s="93">
        <v>42.695</v>
      </c>
      <c r="F22" s="93">
        <v>215.912</v>
      </c>
      <c r="G22" s="279">
        <v>254.422</v>
      </c>
      <c r="H22" s="278">
        <f t="shared" si="1"/>
        <v>89.02210175145954</v>
      </c>
      <c r="I22" s="278">
        <f t="shared" si="0"/>
        <v>84.86373033778526</v>
      </c>
    </row>
    <row r="23" spans="1:9" s="205" customFormat="1" ht="24" customHeight="1">
      <c r="A23" s="204" t="s">
        <v>175</v>
      </c>
      <c r="B23" s="29" t="s">
        <v>242</v>
      </c>
      <c r="C23" s="93"/>
      <c r="D23" s="276">
        <v>473.625</v>
      </c>
      <c r="E23" s="276">
        <v>468.691</v>
      </c>
      <c r="F23" s="276">
        <v>2443.41</v>
      </c>
      <c r="G23" s="277">
        <v>2410.359</v>
      </c>
      <c r="H23" s="278">
        <f t="shared" si="1"/>
        <v>98.95824755872262</v>
      </c>
      <c r="I23" s="278">
        <f t="shared" si="0"/>
        <v>101.37120652981568</v>
      </c>
    </row>
    <row r="24" spans="1:9" s="205" customFormat="1" ht="24" customHeight="1">
      <c r="A24" s="204" t="s">
        <v>176</v>
      </c>
      <c r="B24" s="29" t="s">
        <v>147</v>
      </c>
      <c r="C24" s="283">
        <v>2145</v>
      </c>
      <c r="D24" s="283">
        <v>1228.398</v>
      </c>
      <c r="E24" s="283">
        <v>1159.989</v>
      </c>
      <c r="F24" s="283">
        <v>5472.796</v>
      </c>
      <c r="G24" s="284">
        <v>5342.67</v>
      </c>
      <c r="H24" s="278">
        <f t="shared" si="1"/>
        <v>94.43103945138303</v>
      </c>
      <c r="I24" s="278">
        <f t="shared" si="0"/>
        <v>102.4355986800607</v>
      </c>
    </row>
    <row r="25" spans="1:9" s="205" customFormat="1" ht="24" customHeight="1">
      <c r="A25" s="204" t="s">
        <v>177</v>
      </c>
      <c r="B25" s="29" t="s">
        <v>243</v>
      </c>
      <c r="C25" s="93">
        <v>107.377</v>
      </c>
      <c r="D25" s="93">
        <v>9.099</v>
      </c>
      <c r="E25" s="93">
        <v>9.125</v>
      </c>
      <c r="F25" s="93">
        <v>42.792</v>
      </c>
      <c r="G25" s="279">
        <v>39.039</v>
      </c>
      <c r="H25" s="278">
        <f t="shared" si="1"/>
        <v>100.28574568633914</v>
      </c>
      <c r="I25" s="278">
        <f t="shared" si="0"/>
        <v>109.61346345961731</v>
      </c>
    </row>
    <row r="26" spans="1:9" ht="18" customHeight="1">
      <c r="A26" s="287"/>
      <c r="B26" s="236"/>
      <c r="C26" s="288"/>
      <c r="D26" s="288"/>
      <c r="E26" s="186"/>
      <c r="F26" s="186"/>
      <c r="G26" s="289"/>
      <c r="H26" s="180"/>
      <c r="I26" s="180"/>
    </row>
  </sheetData>
  <sheetProtection/>
  <mergeCells count="7">
    <mergeCell ref="H3:I3"/>
    <mergeCell ref="B3:B4"/>
    <mergeCell ref="A3:A4"/>
    <mergeCell ref="A1:F1"/>
    <mergeCell ref="C3:C4"/>
    <mergeCell ref="D3:F3"/>
    <mergeCell ref="G3:G4"/>
  </mergeCells>
  <printOptions/>
  <pageMargins left="0.72" right="0.23" top="0.3472222222222222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E32"/>
  <sheetViews>
    <sheetView zoomScalePageLayoutView="0" workbookViewId="0" topLeftCell="A1">
      <selection activeCell="B37" sqref="B37"/>
    </sheetView>
  </sheetViews>
  <sheetFormatPr defaultColWidth="8.88671875" defaultRowHeight="18.75"/>
  <cols>
    <col min="1" max="1" width="31.77734375" style="165" customWidth="1"/>
    <col min="2" max="2" width="8.3359375" style="165" customWidth="1"/>
    <col min="3" max="4" width="11.77734375" style="165" customWidth="1"/>
    <col min="5" max="5" width="9.6640625" style="165" customWidth="1"/>
    <col min="6" max="16384" width="8.88671875" style="165" customWidth="1"/>
  </cols>
  <sheetData>
    <row r="1" spans="1:4" ht="18" customHeight="1">
      <c r="A1" s="457" t="s">
        <v>220</v>
      </c>
      <c r="B1" s="457"/>
      <c r="C1" s="457"/>
      <c r="D1" s="457"/>
    </row>
    <row r="2" spans="1:5" s="170" customFormat="1" ht="18.75">
      <c r="A2" s="166"/>
      <c r="B2" s="167"/>
      <c r="C2" s="168"/>
      <c r="D2" s="166"/>
      <c r="E2" s="169"/>
    </row>
    <row r="3" spans="1:5" s="171" customFormat="1" ht="21.75" customHeight="1">
      <c r="A3" s="458" t="s">
        <v>203</v>
      </c>
      <c r="B3" s="458" t="s">
        <v>59</v>
      </c>
      <c r="C3" s="463" t="s">
        <v>235</v>
      </c>
      <c r="D3" s="463" t="s">
        <v>233</v>
      </c>
      <c r="E3" s="172" t="s">
        <v>218</v>
      </c>
    </row>
    <row r="4" spans="1:5" s="171" customFormat="1" ht="25.5" customHeight="1">
      <c r="A4" s="459"/>
      <c r="B4" s="459"/>
      <c r="C4" s="464"/>
      <c r="D4" s="464"/>
      <c r="E4" s="461" t="s">
        <v>234</v>
      </c>
    </row>
    <row r="5" spans="1:5" s="171" customFormat="1" ht="13.5" customHeight="1">
      <c r="A5" s="460"/>
      <c r="B5" s="460"/>
      <c r="C5" s="465"/>
      <c r="D5" s="465"/>
      <c r="E5" s="462"/>
    </row>
    <row r="6" spans="1:5" s="192" customFormat="1" ht="24.75" customHeight="1">
      <c r="A6" s="188" t="s">
        <v>223</v>
      </c>
      <c r="B6" s="189" t="s">
        <v>204</v>
      </c>
      <c r="C6" s="190">
        <f>SUM(C8:C11)</f>
        <v>7475211.181679971</v>
      </c>
      <c r="D6" s="190">
        <f>SUM(D8:D11)</f>
        <v>6645176</v>
      </c>
      <c r="E6" s="191">
        <f>C6/D6*100</f>
        <v>112.49079304566156</v>
      </c>
    </row>
    <row r="7" spans="1:5" s="196" customFormat="1" ht="24.75" customHeight="1">
      <c r="A7" s="193" t="s">
        <v>205</v>
      </c>
      <c r="B7" s="189"/>
      <c r="C7" s="194"/>
      <c r="D7" s="194"/>
      <c r="E7" s="195"/>
    </row>
    <row r="8" spans="1:5" s="196" customFormat="1" ht="24.75" customHeight="1">
      <c r="A8" s="197" t="s">
        <v>206</v>
      </c>
      <c r="B8" s="198" t="s">
        <v>204</v>
      </c>
      <c r="C8" s="199">
        <v>734152.6662865831</v>
      </c>
      <c r="D8" s="199">
        <v>674146</v>
      </c>
      <c r="E8" s="195">
        <f aca="true" t="shared" si="0" ref="E8:E31">C8/D8*100</f>
        <v>108.90113807492487</v>
      </c>
    </row>
    <row r="9" spans="1:5" s="196" customFormat="1" ht="24.75" customHeight="1">
      <c r="A9" s="197" t="s">
        <v>207</v>
      </c>
      <c r="B9" s="198" t="s">
        <v>27</v>
      </c>
      <c r="C9" s="199">
        <v>3230172.3181299884</v>
      </c>
      <c r="D9" s="199">
        <v>2818522</v>
      </c>
      <c r="E9" s="195">
        <f t="shared" si="0"/>
        <v>114.60518378533105</v>
      </c>
    </row>
    <row r="10" spans="1:5" s="196" customFormat="1" ht="24.75" customHeight="1">
      <c r="A10" s="197" t="s">
        <v>208</v>
      </c>
      <c r="B10" s="198" t="s">
        <v>27</v>
      </c>
      <c r="C10" s="199">
        <v>745420.0395286963</v>
      </c>
      <c r="D10" s="199">
        <v>689617</v>
      </c>
      <c r="E10" s="195">
        <f t="shared" si="0"/>
        <v>108.09188861769596</v>
      </c>
    </row>
    <row r="11" spans="1:5" s="196" customFormat="1" ht="24.75" customHeight="1">
      <c r="A11" s="197" t="s">
        <v>209</v>
      </c>
      <c r="B11" s="198" t="s">
        <v>27</v>
      </c>
      <c r="C11" s="199">
        <v>2765466.1577347023</v>
      </c>
      <c r="D11" s="199">
        <v>2462891</v>
      </c>
      <c r="E11" s="195">
        <f t="shared" si="0"/>
        <v>112.28536535862538</v>
      </c>
    </row>
    <row r="12" spans="1:5" s="196" customFormat="1" ht="24.75" customHeight="1" hidden="1">
      <c r="A12" s="200" t="s">
        <v>210</v>
      </c>
      <c r="B12" s="198" t="s">
        <v>27</v>
      </c>
      <c r="C12" s="199">
        <v>432483.7822120867</v>
      </c>
      <c r="D12" s="199">
        <v>411280</v>
      </c>
      <c r="E12" s="195">
        <f t="shared" si="0"/>
        <v>105.1555587950026</v>
      </c>
    </row>
    <row r="13" spans="1:5" s="196" customFormat="1" ht="24.75" customHeight="1" hidden="1">
      <c r="A13" s="200" t="s">
        <v>211</v>
      </c>
      <c r="B13" s="198" t="s">
        <v>27</v>
      </c>
      <c r="C13" s="199">
        <v>2332982.3755226154</v>
      </c>
      <c r="D13" s="199">
        <v>2051611</v>
      </c>
      <c r="E13" s="195">
        <f t="shared" si="0"/>
        <v>113.71465524032654</v>
      </c>
    </row>
    <row r="14" spans="1:5" s="192" customFormat="1" ht="24.75" customHeight="1" hidden="1">
      <c r="A14" s="193" t="s">
        <v>212</v>
      </c>
      <c r="C14" s="190"/>
      <c r="D14" s="190"/>
      <c r="E14" s="195"/>
    </row>
    <row r="15" spans="1:5" s="196" customFormat="1" ht="24.75" customHeight="1" hidden="1">
      <c r="A15" s="197" t="s">
        <v>213</v>
      </c>
      <c r="B15" s="198" t="s">
        <v>204</v>
      </c>
      <c r="C15" s="199">
        <v>2665501</v>
      </c>
      <c r="D15" s="199">
        <v>2325484</v>
      </c>
      <c r="E15" s="195">
        <f t="shared" si="0"/>
        <v>114.62134334185916</v>
      </c>
    </row>
    <row r="16" spans="1:5" s="196" customFormat="1" ht="24.75" customHeight="1" hidden="1">
      <c r="A16" s="197" t="s">
        <v>214</v>
      </c>
      <c r="B16" s="198" t="s">
        <v>27</v>
      </c>
      <c r="C16" s="199">
        <v>1385447</v>
      </c>
      <c r="D16" s="199">
        <v>1245238</v>
      </c>
      <c r="E16" s="195">
        <f t="shared" si="0"/>
        <v>111.2596146278864</v>
      </c>
    </row>
    <row r="17" spans="1:5" s="196" customFormat="1" ht="24.75" customHeight="1" hidden="1">
      <c r="A17" s="197" t="s">
        <v>215</v>
      </c>
      <c r="B17" s="198" t="s">
        <v>27</v>
      </c>
      <c r="C17" s="199">
        <v>2081987</v>
      </c>
      <c r="D17" s="199">
        <v>1845572</v>
      </c>
      <c r="E17" s="195">
        <f t="shared" si="0"/>
        <v>112.80984973764232</v>
      </c>
    </row>
    <row r="18" spans="1:5" s="196" customFormat="1" ht="24.75" customHeight="1" hidden="1">
      <c r="A18" s="197" t="s">
        <v>216</v>
      </c>
      <c r="B18" s="198" t="s">
        <v>27</v>
      </c>
      <c r="C18" s="199">
        <v>1342276</v>
      </c>
      <c r="D18" s="199">
        <v>1228882</v>
      </c>
      <c r="E18" s="195">
        <f t="shared" si="0"/>
        <v>109.22741158223491</v>
      </c>
    </row>
    <row r="19" spans="1:5" s="192" customFormat="1" ht="24.75" customHeight="1">
      <c r="A19" s="188" t="s">
        <v>217</v>
      </c>
      <c r="B19" s="189" t="s">
        <v>204</v>
      </c>
      <c r="C19" s="190">
        <f>SUM(C21:C24)</f>
        <v>9801305</v>
      </c>
      <c r="D19" s="190">
        <f>SUM(D21:D24)</f>
        <v>8556995</v>
      </c>
      <c r="E19" s="191">
        <f t="shared" si="0"/>
        <v>114.5414365673931</v>
      </c>
    </row>
    <row r="20" spans="1:5" s="196" customFormat="1" ht="24.75" customHeight="1">
      <c r="A20" s="193" t="s">
        <v>205</v>
      </c>
      <c r="B20" s="189"/>
      <c r="C20" s="194"/>
      <c r="D20" s="194"/>
      <c r="E20" s="195"/>
    </row>
    <row r="21" spans="1:5" s="196" customFormat="1" ht="24.75" customHeight="1">
      <c r="A21" s="197" t="s">
        <v>206</v>
      </c>
      <c r="B21" s="198" t="s">
        <v>204</v>
      </c>
      <c r="C21" s="199">
        <v>962592</v>
      </c>
      <c r="D21" s="199">
        <v>868098</v>
      </c>
      <c r="E21" s="195">
        <f t="shared" si="0"/>
        <v>110.885176558407</v>
      </c>
    </row>
    <row r="22" spans="1:5" s="196" customFormat="1" ht="24.75" customHeight="1">
      <c r="A22" s="197" t="s">
        <v>207</v>
      </c>
      <c r="B22" s="198" t="s">
        <v>27</v>
      </c>
      <c r="C22" s="199">
        <v>4235337</v>
      </c>
      <c r="D22" s="199">
        <v>3629411</v>
      </c>
      <c r="E22" s="195">
        <f t="shared" si="0"/>
        <v>116.69488520313627</v>
      </c>
    </row>
    <row r="23" spans="1:5" s="196" customFormat="1" ht="24.75" customHeight="1">
      <c r="A23" s="197" t="s">
        <v>208</v>
      </c>
      <c r="B23" s="198" t="s">
        <v>27</v>
      </c>
      <c r="C23" s="199">
        <v>977367</v>
      </c>
      <c r="D23" s="199">
        <v>888020</v>
      </c>
      <c r="E23" s="195">
        <f t="shared" si="0"/>
        <v>110.06137249161054</v>
      </c>
    </row>
    <row r="24" spans="1:5" s="196" customFormat="1" ht="24.75" customHeight="1">
      <c r="A24" s="197" t="s">
        <v>209</v>
      </c>
      <c r="B24" s="198" t="s">
        <v>27</v>
      </c>
      <c r="C24" s="199">
        <v>3626009</v>
      </c>
      <c r="D24" s="199">
        <v>3171466</v>
      </c>
      <c r="E24" s="195">
        <f t="shared" si="0"/>
        <v>114.3322677903531</v>
      </c>
    </row>
    <row r="25" spans="1:5" s="196" customFormat="1" ht="24.75" customHeight="1" hidden="1">
      <c r="A25" s="200" t="s">
        <v>210</v>
      </c>
      <c r="B25" s="198" t="s">
        <v>27</v>
      </c>
      <c r="C25" s="199">
        <v>567052</v>
      </c>
      <c r="D25" s="199">
        <v>529606</v>
      </c>
      <c r="E25" s="195">
        <f t="shared" si="0"/>
        <v>107.07053923105101</v>
      </c>
    </row>
    <row r="26" spans="1:5" s="196" customFormat="1" ht="24.75" customHeight="1" hidden="1">
      <c r="A26" s="200" t="s">
        <v>211</v>
      </c>
      <c r="B26" s="198" t="s">
        <v>27</v>
      </c>
      <c r="C26" s="199">
        <v>3058957</v>
      </c>
      <c r="D26" s="199">
        <v>2641860</v>
      </c>
      <c r="E26" s="195">
        <f t="shared" si="0"/>
        <v>115.78800542042349</v>
      </c>
    </row>
    <row r="27" spans="1:5" s="192" customFormat="1" ht="24.75" customHeight="1" hidden="1">
      <c r="A27" s="193" t="s">
        <v>212</v>
      </c>
      <c r="C27" s="190"/>
      <c r="D27" s="190"/>
      <c r="E27" s="195"/>
    </row>
    <row r="28" spans="1:5" s="196" customFormat="1" ht="24.75" customHeight="1" hidden="1">
      <c r="A28" s="197" t="s">
        <v>213</v>
      </c>
      <c r="B28" s="198" t="s">
        <v>204</v>
      </c>
      <c r="C28" s="199">
        <v>3494962</v>
      </c>
      <c r="D28" s="199">
        <v>2994527</v>
      </c>
      <c r="E28" s="195">
        <f t="shared" si="0"/>
        <v>116.71165429465154</v>
      </c>
    </row>
    <row r="29" spans="1:5" s="196" customFormat="1" ht="24.75" customHeight="1" hidden="1">
      <c r="A29" s="197" t="s">
        <v>214</v>
      </c>
      <c r="B29" s="198" t="s">
        <v>27</v>
      </c>
      <c r="C29" s="199">
        <v>1816555</v>
      </c>
      <c r="D29" s="199">
        <v>1603493</v>
      </c>
      <c r="E29" s="195">
        <f t="shared" si="0"/>
        <v>113.28736701688126</v>
      </c>
    </row>
    <row r="30" spans="1:5" s="196" customFormat="1" ht="24.75" customHeight="1" hidden="1">
      <c r="A30" s="197" t="s">
        <v>215</v>
      </c>
      <c r="B30" s="198" t="s">
        <v>27</v>
      </c>
      <c r="C30" s="199">
        <v>2729847</v>
      </c>
      <c r="D30" s="199">
        <v>2376544</v>
      </c>
      <c r="E30" s="195">
        <f t="shared" si="0"/>
        <v>114.86625116135025</v>
      </c>
    </row>
    <row r="31" spans="1:5" s="196" customFormat="1" ht="24.75" customHeight="1" hidden="1">
      <c r="A31" s="197" t="s">
        <v>216</v>
      </c>
      <c r="B31" s="198" t="s">
        <v>27</v>
      </c>
      <c r="C31" s="199">
        <v>1759941</v>
      </c>
      <c r="D31" s="199">
        <v>1582431</v>
      </c>
      <c r="E31" s="195">
        <f t="shared" si="0"/>
        <v>111.2175507178512</v>
      </c>
    </row>
    <row r="32" spans="1:5" ht="18.75">
      <c r="A32" s="173"/>
      <c r="B32" s="173"/>
      <c r="C32" s="173"/>
      <c r="D32" s="173"/>
      <c r="E32" s="173"/>
    </row>
  </sheetData>
  <sheetProtection/>
  <mergeCells count="6">
    <mergeCell ref="A1:D1"/>
    <mergeCell ref="A3:A5"/>
    <mergeCell ref="B3:B5"/>
    <mergeCell ref="E4:E5"/>
    <mergeCell ref="C3:C5"/>
    <mergeCell ref="D3:D5"/>
  </mergeCells>
  <printOptions/>
  <pageMargins left="0.63" right="0.3" top="0.3" bottom="0.21" header="0.22" footer="0.2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L13"/>
  <sheetViews>
    <sheetView zoomScalePageLayoutView="0" workbookViewId="0" topLeftCell="A1">
      <selection activeCell="E10" sqref="E10"/>
    </sheetView>
  </sheetViews>
  <sheetFormatPr defaultColWidth="8.88671875" defaultRowHeight="18.75"/>
  <cols>
    <col min="1" max="1" width="27.3359375" style="155" customWidth="1"/>
    <col min="2" max="2" width="5.77734375" style="15" customWidth="1"/>
    <col min="3" max="3" width="7.5546875" style="15" customWidth="1"/>
    <col min="4" max="5" width="7.5546875" style="22" customWidth="1"/>
    <col min="6" max="6" width="7.10546875" style="22" customWidth="1"/>
    <col min="7" max="7" width="7.10546875" style="15" customWidth="1"/>
    <col min="8" max="8" width="11.77734375" style="15" customWidth="1"/>
    <col min="9" max="10" width="9.4453125" style="15" bestFit="1" customWidth="1"/>
    <col min="11" max="12" width="8.99609375" style="15" bestFit="1" customWidth="1"/>
    <col min="13" max="16384" width="8.88671875" style="15" customWidth="1"/>
  </cols>
  <sheetData>
    <row r="1" spans="1:7" s="20" customFormat="1" ht="20.25" customHeight="1">
      <c r="A1" s="175" t="s">
        <v>321</v>
      </c>
      <c r="D1" s="118"/>
      <c r="E1" s="118"/>
      <c r="F1" s="118"/>
      <c r="G1" s="19"/>
    </row>
    <row r="2" spans="1:7" ht="18.75" customHeight="1">
      <c r="A2" s="151"/>
      <c r="B2" s="21"/>
      <c r="C2" s="17"/>
      <c r="D2" s="152"/>
      <c r="E2" s="152"/>
      <c r="F2" s="152"/>
      <c r="G2" s="17"/>
    </row>
    <row r="3" spans="1:8" s="88" customFormat="1" ht="21" customHeight="1">
      <c r="A3" s="446"/>
      <c r="B3" s="446" t="s">
        <v>160</v>
      </c>
      <c r="C3" s="446" t="s">
        <v>244</v>
      </c>
      <c r="D3" s="467" t="s">
        <v>235</v>
      </c>
      <c r="E3" s="467" t="s">
        <v>245</v>
      </c>
      <c r="F3" s="466" t="s">
        <v>79</v>
      </c>
      <c r="G3" s="466"/>
      <c r="H3" s="30"/>
    </row>
    <row r="4" spans="1:8" s="88" customFormat="1" ht="21" customHeight="1">
      <c r="A4" s="447"/>
      <c r="B4" s="447"/>
      <c r="C4" s="447"/>
      <c r="D4" s="468"/>
      <c r="E4" s="468"/>
      <c r="F4" s="446" t="s">
        <v>246</v>
      </c>
      <c r="G4" s="446" t="s">
        <v>247</v>
      </c>
      <c r="H4" s="30"/>
    </row>
    <row r="5" spans="1:8" s="154" customFormat="1" ht="26.25" customHeight="1">
      <c r="A5" s="448"/>
      <c r="B5" s="448"/>
      <c r="C5" s="448"/>
      <c r="D5" s="469"/>
      <c r="E5" s="469"/>
      <c r="F5" s="448"/>
      <c r="G5" s="448"/>
      <c r="H5" s="153"/>
    </row>
    <row r="6" spans="1:12" s="208" customFormat="1" ht="36.75" customHeight="1">
      <c r="A6" s="206" t="s">
        <v>193</v>
      </c>
      <c r="B6" s="207" t="s">
        <v>25</v>
      </c>
      <c r="C6" s="418">
        <f>C7+C11+C12</f>
        <v>27204</v>
      </c>
      <c r="D6" s="419">
        <f>D7+D11+D12</f>
        <v>12579.226000000002</v>
      </c>
      <c r="E6" s="419">
        <f>E7+E11+E12</f>
        <v>12152.583</v>
      </c>
      <c r="F6" s="420">
        <f>D6/C6*100</f>
        <v>46.240354359653004</v>
      </c>
      <c r="G6" s="420">
        <f>D6/E6*100</f>
        <v>103.51071866779269</v>
      </c>
      <c r="H6" s="77"/>
      <c r="I6" s="77"/>
      <c r="J6" s="77"/>
      <c r="K6" s="77"/>
      <c r="L6" s="77"/>
    </row>
    <row r="7" spans="1:7" s="208" customFormat="1" ht="28.5" customHeight="1">
      <c r="A7" s="206" t="s">
        <v>178</v>
      </c>
      <c r="B7" s="207" t="s">
        <v>27</v>
      </c>
      <c r="C7" s="418">
        <f>C8+C9+C10</f>
        <v>25239</v>
      </c>
      <c r="D7" s="419">
        <f>D8+D9+D10</f>
        <v>11603.796000000002</v>
      </c>
      <c r="E7" s="419">
        <f>E8+E9+E10</f>
        <v>11211.425000000001</v>
      </c>
      <c r="F7" s="420">
        <f aca="true" t="shared" si="0" ref="F7:F12">D7/C7*100</f>
        <v>45.97565672174017</v>
      </c>
      <c r="G7" s="420">
        <f aca="true" t="shared" si="1" ref="G7:G12">D7/E7*100</f>
        <v>103.49974245022378</v>
      </c>
    </row>
    <row r="8" spans="1:7" s="211" customFormat="1" ht="28.5" customHeight="1">
      <c r="A8" s="209" t="s">
        <v>179</v>
      </c>
      <c r="B8" s="210" t="s">
        <v>27</v>
      </c>
      <c r="C8" s="421">
        <v>13860</v>
      </c>
      <c r="D8" s="422">
        <v>5455.849</v>
      </c>
      <c r="E8" s="422">
        <v>5346.511</v>
      </c>
      <c r="F8" s="423">
        <f t="shared" si="0"/>
        <v>39.3639898989899</v>
      </c>
      <c r="G8" s="423">
        <f t="shared" si="1"/>
        <v>102.04503460294012</v>
      </c>
    </row>
    <row r="9" spans="1:7" s="211" customFormat="1" ht="28.5" customHeight="1">
      <c r="A9" s="209" t="s">
        <v>180</v>
      </c>
      <c r="B9" s="210" t="s">
        <v>27</v>
      </c>
      <c r="C9" s="421">
        <v>10600</v>
      </c>
      <c r="D9" s="422">
        <v>5799.032</v>
      </c>
      <c r="E9" s="422">
        <v>5526.654</v>
      </c>
      <c r="F9" s="423">
        <f t="shared" si="0"/>
        <v>54.70784905660378</v>
      </c>
      <c r="G9" s="423">
        <f t="shared" si="1"/>
        <v>104.92844314118453</v>
      </c>
    </row>
    <row r="10" spans="1:7" s="211" customFormat="1" ht="28.5" customHeight="1">
      <c r="A10" s="209" t="s">
        <v>181</v>
      </c>
      <c r="B10" s="210" t="s">
        <v>27</v>
      </c>
      <c r="C10" s="421">
        <v>779</v>
      </c>
      <c r="D10" s="422">
        <v>348.915</v>
      </c>
      <c r="E10" s="422">
        <v>338.26</v>
      </c>
      <c r="F10" s="423">
        <f t="shared" si="0"/>
        <v>44.790115532734276</v>
      </c>
      <c r="G10" s="423">
        <f t="shared" si="1"/>
        <v>103.14994383018981</v>
      </c>
    </row>
    <row r="11" spans="1:7" s="208" customFormat="1" ht="28.5" customHeight="1">
      <c r="A11" s="206" t="s">
        <v>182</v>
      </c>
      <c r="B11" s="210" t="s">
        <v>27</v>
      </c>
      <c r="C11" s="418">
        <v>250</v>
      </c>
      <c r="D11" s="419">
        <v>108.897</v>
      </c>
      <c r="E11" s="419">
        <v>107.206</v>
      </c>
      <c r="F11" s="420">
        <f t="shared" si="0"/>
        <v>43.558800000000005</v>
      </c>
      <c r="G11" s="420">
        <f t="shared" si="1"/>
        <v>101.57733708934202</v>
      </c>
    </row>
    <row r="12" spans="1:7" s="208" customFormat="1" ht="28.5" customHeight="1">
      <c r="A12" s="206" t="s">
        <v>183</v>
      </c>
      <c r="B12" s="210" t="s">
        <v>27</v>
      </c>
      <c r="C12" s="418">
        <v>1715</v>
      </c>
      <c r="D12" s="419">
        <v>866.533</v>
      </c>
      <c r="E12" s="419">
        <v>833.952</v>
      </c>
      <c r="F12" s="420">
        <f t="shared" si="0"/>
        <v>50.526705539358595</v>
      </c>
      <c r="G12" s="420">
        <f t="shared" si="1"/>
        <v>103.90681957714594</v>
      </c>
    </row>
    <row r="13" spans="1:7" ht="15" customHeight="1">
      <c r="A13" s="151"/>
      <c r="B13" s="21"/>
      <c r="C13" s="21"/>
      <c r="D13" s="174"/>
      <c r="E13" s="174"/>
      <c r="F13" s="174"/>
      <c r="G13" s="21"/>
    </row>
  </sheetData>
  <sheetProtection/>
  <mergeCells count="8">
    <mergeCell ref="F3:G3"/>
    <mergeCell ref="A3:A5"/>
    <mergeCell ref="C3:C5"/>
    <mergeCell ref="B3:B5"/>
    <mergeCell ref="D3:D5"/>
    <mergeCell ref="E3:E5"/>
    <mergeCell ref="F4:F5"/>
    <mergeCell ref="G4:G5"/>
  </mergeCells>
  <printOptions/>
  <pageMargins left="0.78" right="0.32" top="0.32" bottom="0.44" header="0.25" footer="0.39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31"/>
  <sheetViews>
    <sheetView zoomScalePageLayoutView="0" workbookViewId="0" topLeftCell="A1">
      <pane ySplit="5" topLeftCell="A6" activePane="bottomLeft" state="frozen"/>
      <selection pane="topLeft" activeCell="G4" sqref="G4:G5"/>
      <selection pane="bottomLeft" activeCell="A1" sqref="A1:G1"/>
    </sheetView>
  </sheetViews>
  <sheetFormatPr defaultColWidth="8.88671875" defaultRowHeight="18.75"/>
  <cols>
    <col min="1" max="1" width="20.99609375" style="15" customWidth="1"/>
    <col min="2" max="2" width="5.3359375" style="15" customWidth="1"/>
    <col min="3" max="3" width="9.10546875" style="22" customWidth="1"/>
    <col min="4" max="5" width="9.77734375" style="22" customWidth="1"/>
    <col min="6" max="7" width="7.21484375" style="15" customWidth="1"/>
    <col min="8" max="16384" width="8.88671875" style="15" customWidth="1"/>
  </cols>
  <sheetData>
    <row r="1" spans="1:7" s="20" customFormat="1" ht="15.75">
      <c r="A1" s="456" t="s">
        <v>322</v>
      </c>
      <c r="B1" s="456"/>
      <c r="C1" s="456"/>
      <c r="D1" s="456"/>
      <c r="E1" s="456"/>
      <c r="F1" s="456"/>
      <c r="G1" s="456"/>
    </row>
    <row r="2" spans="1:6" ht="12.75">
      <c r="A2" s="21"/>
      <c r="B2" s="174"/>
      <c r="C2" s="174"/>
      <c r="D2" s="174"/>
      <c r="E2" s="174"/>
      <c r="F2" s="21"/>
    </row>
    <row r="3" spans="1:7" s="88" customFormat="1" ht="18" customHeight="1">
      <c r="A3" s="471"/>
      <c r="B3" s="473" t="s">
        <v>160</v>
      </c>
      <c r="C3" s="475" t="s">
        <v>296</v>
      </c>
      <c r="D3" s="475" t="s">
        <v>297</v>
      </c>
      <c r="E3" s="475" t="s">
        <v>298</v>
      </c>
      <c r="F3" s="470" t="s">
        <v>79</v>
      </c>
      <c r="G3" s="470"/>
    </row>
    <row r="4" spans="1:7" s="88" customFormat="1" ht="18" customHeight="1">
      <c r="A4" s="471"/>
      <c r="B4" s="473"/>
      <c r="C4" s="475"/>
      <c r="D4" s="475"/>
      <c r="E4" s="475"/>
      <c r="F4" s="477" t="s">
        <v>299</v>
      </c>
      <c r="G4" s="477" t="s">
        <v>158</v>
      </c>
    </row>
    <row r="5" spans="1:7" s="154" customFormat="1" ht="18" customHeight="1">
      <c r="A5" s="472"/>
      <c r="B5" s="474"/>
      <c r="C5" s="476"/>
      <c r="D5" s="476"/>
      <c r="E5" s="476"/>
      <c r="F5" s="474"/>
      <c r="G5" s="474"/>
    </row>
    <row r="6" spans="1:7" s="20" customFormat="1" ht="21.75" customHeight="1">
      <c r="A6" s="19" t="s">
        <v>80</v>
      </c>
      <c r="B6" s="31" t="s">
        <v>58</v>
      </c>
      <c r="C6" s="317">
        <v>76557</v>
      </c>
      <c r="D6" s="317">
        <v>31205</v>
      </c>
      <c r="E6" s="317">
        <v>34194</v>
      </c>
      <c r="F6" s="318">
        <f>E6/C6*100</f>
        <v>44.66475959089306</v>
      </c>
      <c r="G6" s="318">
        <f>E6/D6*100</f>
        <v>109.5785931741708</v>
      </c>
    </row>
    <row r="7" spans="1:7" s="20" customFormat="1" ht="21.75" customHeight="1">
      <c r="A7" s="19" t="s">
        <v>81</v>
      </c>
      <c r="B7" s="31" t="s">
        <v>27</v>
      </c>
      <c r="C7" s="317">
        <v>47747</v>
      </c>
      <c r="D7" s="317">
        <v>21320</v>
      </c>
      <c r="E7" s="317">
        <v>23386</v>
      </c>
      <c r="F7" s="318">
        <f aca="true" t="shared" si="0" ref="F7:F30">E7/C7*100</f>
        <v>48.978993444614325</v>
      </c>
      <c r="G7" s="318">
        <f aca="true" t="shared" si="1" ref="G7:G30">E7/D7*100</f>
        <v>109.69043151969981</v>
      </c>
    </row>
    <row r="8" spans="1:7" ht="21.75" customHeight="1">
      <c r="A8" s="15" t="s">
        <v>82</v>
      </c>
      <c r="B8" s="111" t="s">
        <v>27</v>
      </c>
      <c r="C8" s="22">
        <v>24604</v>
      </c>
      <c r="D8" s="22">
        <v>9067</v>
      </c>
      <c r="E8" s="22">
        <v>9711</v>
      </c>
      <c r="F8" s="319">
        <f t="shared" si="0"/>
        <v>39.4691920013006</v>
      </c>
      <c r="G8" s="319">
        <f t="shared" si="1"/>
        <v>107.10268004852763</v>
      </c>
    </row>
    <row r="9" spans="1:7" ht="21.75" customHeight="1">
      <c r="A9" s="15" t="s">
        <v>83</v>
      </c>
      <c r="B9" s="111" t="s">
        <v>27</v>
      </c>
      <c r="C9" s="22">
        <v>23143</v>
      </c>
      <c r="D9" s="22">
        <v>12253</v>
      </c>
      <c r="E9" s="22">
        <v>13675</v>
      </c>
      <c r="F9" s="319">
        <f t="shared" si="0"/>
        <v>59.08914142505293</v>
      </c>
      <c r="G9" s="319">
        <f t="shared" si="1"/>
        <v>111.60532114584183</v>
      </c>
    </row>
    <row r="10" spans="1:7" s="20" customFormat="1" ht="21.75" customHeight="1">
      <c r="A10" s="20" t="s">
        <v>84</v>
      </c>
      <c r="B10" s="31" t="s">
        <v>27</v>
      </c>
      <c r="C10" s="118">
        <v>12685</v>
      </c>
      <c r="D10" s="118">
        <v>2616</v>
      </c>
      <c r="E10" s="118">
        <v>2694</v>
      </c>
      <c r="F10" s="318">
        <f t="shared" si="0"/>
        <v>21.237682301931414</v>
      </c>
      <c r="G10" s="318">
        <f t="shared" si="1"/>
        <v>102.98165137614679</v>
      </c>
    </row>
    <row r="11" spans="1:7" ht="21.75" customHeight="1">
      <c r="A11" s="15" t="s">
        <v>85</v>
      </c>
      <c r="B11" s="111" t="s">
        <v>27</v>
      </c>
      <c r="C11" s="22">
        <v>12540</v>
      </c>
      <c r="D11" s="22">
        <v>2407</v>
      </c>
      <c r="E11" s="22">
        <v>2572</v>
      </c>
      <c r="F11" s="319">
        <f t="shared" si="0"/>
        <v>20.5103668261563</v>
      </c>
      <c r="G11" s="319">
        <f t="shared" si="1"/>
        <v>106.85500623182385</v>
      </c>
    </row>
    <row r="12" spans="1:7" ht="21.75" customHeight="1">
      <c r="A12" s="15" t="s">
        <v>86</v>
      </c>
      <c r="B12" s="111" t="s">
        <v>27</v>
      </c>
      <c r="C12" s="22">
        <v>65</v>
      </c>
      <c r="D12" s="22">
        <v>63</v>
      </c>
      <c r="E12" s="22">
        <v>5</v>
      </c>
      <c r="F12" s="319">
        <f t="shared" si="0"/>
        <v>7.6923076923076925</v>
      </c>
      <c r="G12" s="319">
        <f t="shared" si="1"/>
        <v>7.936507936507936</v>
      </c>
    </row>
    <row r="13" spans="1:7" ht="21.75" customHeight="1">
      <c r="A13" s="15" t="s">
        <v>87</v>
      </c>
      <c r="B13" s="111" t="s">
        <v>27</v>
      </c>
      <c r="C13" s="22">
        <v>80</v>
      </c>
      <c r="D13" s="22">
        <v>146</v>
      </c>
      <c r="E13" s="22">
        <v>117</v>
      </c>
      <c r="F13" s="319">
        <f t="shared" si="0"/>
        <v>146.25</v>
      </c>
      <c r="G13" s="319">
        <f t="shared" si="1"/>
        <v>80.13698630136986</v>
      </c>
    </row>
    <row r="14" spans="1:7" s="20" customFormat="1" ht="21.75" customHeight="1">
      <c r="A14" s="20" t="s">
        <v>88</v>
      </c>
      <c r="B14" s="31" t="s">
        <v>27</v>
      </c>
      <c r="C14" s="118">
        <v>5618</v>
      </c>
      <c r="D14" s="118">
        <v>3539</v>
      </c>
      <c r="E14" s="118">
        <v>3675</v>
      </c>
      <c r="F14" s="318">
        <f t="shared" si="0"/>
        <v>65.41473834104664</v>
      </c>
      <c r="G14" s="318">
        <f t="shared" si="1"/>
        <v>103.84289347273241</v>
      </c>
    </row>
    <row r="15" spans="1:7" ht="21.75" customHeight="1">
      <c r="A15" s="15" t="s">
        <v>89</v>
      </c>
      <c r="B15" s="111" t="s">
        <v>27</v>
      </c>
      <c r="C15" s="22">
        <v>3992</v>
      </c>
      <c r="D15" s="22">
        <v>2744</v>
      </c>
      <c r="E15" s="22">
        <v>2853</v>
      </c>
      <c r="F15" s="319">
        <f t="shared" si="0"/>
        <v>71.46793587174348</v>
      </c>
      <c r="G15" s="319">
        <f t="shared" si="1"/>
        <v>103.97230320699708</v>
      </c>
    </row>
    <row r="16" spans="1:7" ht="21.75" customHeight="1">
      <c r="A16" s="15" t="s">
        <v>90</v>
      </c>
      <c r="B16" s="111" t="s">
        <v>27</v>
      </c>
      <c r="C16" s="22">
        <v>1626</v>
      </c>
      <c r="D16" s="22">
        <v>795</v>
      </c>
      <c r="E16" s="22">
        <v>822</v>
      </c>
      <c r="F16" s="319">
        <f t="shared" si="0"/>
        <v>50.55350553505535</v>
      </c>
      <c r="G16" s="319">
        <f t="shared" si="1"/>
        <v>103.39622641509433</v>
      </c>
    </row>
    <row r="17" spans="1:7" s="20" customFormat="1" ht="21.75" customHeight="1">
      <c r="A17" s="20" t="s">
        <v>91</v>
      </c>
      <c r="B17" s="31" t="s">
        <v>27</v>
      </c>
      <c r="C17" s="118">
        <v>9779</v>
      </c>
      <c r="D17" s="118">
        <v>3404</v>
      </c>
      <c r="E17" s="118">
        <v>3929</v>
      </c>
      <c r="F17" s="318">
        <f t="shared" si="0"/>
        <v>40.177932303916556</v>
      </c>
      <c r="G17" s="318">
        <f t="shared" si="1"/>
        <v>115.42303172737955</v>
      </c>
    </row>
    <row r="18" spans="1:7" ht="21.75" customHeight="1">
      <c r="A18" s="15" t="s">
        <v>92</v>
      </c>
      <c r="B18" s="111"/>
      <c r="C18" s="22">
        <v>71</v>
      </c>
      <c r="D18" s="22">
        <v>50</v>
      </c>
      <c r="E18" s="22">
        <v>56</v>
      </c>
      <c r="F18" s="319">
        <f t="shared" si="0"/>
        <v>78.87323943661971</v>
      </c>
      <c r="G18" s="319">
        <f t="shared" si="1"/>
        <v>112.00000000000001</v>
      </c>
    </row>
    <row r="19" spans="1:7" ht="21.75" customHeight="1">
      <c r="A19" s="15" t="s">
        <v>93</v>
      </c>
      <c r="B19" s="111" t="s">
        <v>27</v>
      </c>
      <c r="C19" s="22">
        <v>784</v>
      </c>
      <c r="D19" s="22">
        <v>106</v>
      </c>
      <c r="E19" s="22">
        <v>121</v>
      </c>
      <c r="F19" s="319">
        <f t="shared" si="0"/>
        <v>15.433673469387754</v>
      </c>
      <c r="G19" s="319">
        <f t="shared" si="1"/>
        <v>114.15094339622642</v>
      </c>
    </row>
    <row r="20" spans="1:7" ht="21.75" customHeight="1">
      <c r="A20" s="15" t="s">
        <v>94</v>
      </c>
      <c r="B20" s="111" t="s">
        <v>27</v>
      </c>
      <c r="C20" s="22">
        <v>8526</v>
      </c>
      <c r="D20" s="22">
        <v>3208</v>
      </c>
      <c r="E20" s="22">
        <v>3573</v>
      </c>
      <c r="F20" s="319">
        <f t="shared" si="0"/>
        <v>41.90710767065447</v>
      </c>
      <c r="G20" s="319">
        <f t="shared" si="1"/>
        <v>111.37780548628429</v>
      </c>
    </row>
    <row r="21" spans="1:7" ht="21.75" customHeight="1">
      <c r="A21" s="15" t="s">
        <v>95</v>
      </c>
      <c r="B21" s="111" t="s">
        <v>27</v>
      </c>
      <c r="C21" s="22">
        <v>140</v>
      </c>
      <c r="D21" s="22">
        <v>0</v>
      </c>
      <c r="E21" s="22">
        <v>12</v>
      </c>
      <c r="F21" s="319">
        <f t="shared" si="0"/>
        <v>8.571428571428571</v>
      </c>
      <c r="G21" s="320" t="s">
        <v>148</v>
      </c>
    </row>
    <row r="22" spans="1:7" ht="21.75" customHeight="1">
      <c r="A22" s="15" t="s">
        <v>300</v>
      </c>
      <c r="B22" s="111" t="s">
        <v>27</v>
      </c>
      <c r="C22" s="22">
        <v>13</v>
      </c>
      <c r="D22" s="22">
        <v>10</v>
      </c>
      <c r="E22" s="22">
        <v>4</v>
      </c>
      <c r="F22" s="319">
        <f t="shared" si="0"/>
        <v>30.76923076923077</v>
      </c>
      <c r="G22" s="319">
        <f t="shared" si="1"/>
        <v>40</v>
      </c>
    </row>
    <row r="23" spans="1:7" ht="21.75" customHeight="1">
      <c r="A23" s="15" t="s">
        <v>301</v>
      </c>
      <c r="B23" s="111" t="s">
        <v>27</v>
      </c>
      <c r="C23" s="22">
        <v>0</v>
      </c>
      <c r="D23" s="22">
        <v>0</v>
      </c>
      <c r="E23" s="22">
        <v>6</v>
      </c>
      <c r="F23" s="320" t="s">
        <v>148</v>
      </c>
      <c r="G23" s="320" t="s">
        <v>148</v>
      </c>
    </row>
    <row r="24" spans="1:7" ht="21.75" customHeight="1">
      <c r="A24" s="15" t="s">
        <v>302</v>
      </c>
      <c r="B24" s="111" t="s">
        <v>27</v>
      </c>
      <c r="C24" s="22">
        <v>245</v>
      </c>
      <c r="D24" s="22">
        <v>30</v>
      </c>
      <c r="E24" s="22">
        <v>157</v>
      </c>
      <c r="F24" s="319">
        <f t="shared" si="0"/>
        <v>64.08163265306122</v>
      </c>
      <c r="G24" s="319">
        <f t="shared" si="1"/>
        <v>523.3333333333334</v>
      </c>
    </row>
    <row r="25" spans="1:7" s="20" customFormat="1" ht="21.75" customHeight="1">
      <c r="A25" s="20" t="s">
        <v>96</v>
      </c>
      <c r="B25" s="31" t="s">
        <v>27</v>
      </c>
      <c r="C25" s="118">
        <v>728</v>
      </c>
      <c r="D25" s="118">
        <v>326</v>
      </c>
      <c r="E25" s="118">
        <v>510</v>
      </c>
      <c r="F25" s="318">
        <f t="shared" si="0"/>
        <v>70.05494505494505</v>
      </c>
      <c r="G25" s="318">
        <f t="shared" si="1"/>
        <v>156.44171779141104</v>
      </c>
    </row>
    <row r="26" spans="1:7" ht="21.75" customHeight="1">
      <c r="A26" s="15" t="s">
        <v>97</v>
      </c>
      <c r="B26" s="111" t="s">
        <v>27</v>
      </c>
      <c r="C26" s="22">
        <v>298</v>
      </c>
      <c r="D26" s="22">
        <v>273</v>
      </c>
      <c r="E26" s="22">
        <v>330</v>
      </c>
      <c r="F26" s="319">
        <f t="shared" si="0"/>
        <v>110.73825503355705</v>
      </c>
      <c r="G26" s="319">
        <f t="shared" si="1"/>
        <v>120.87912087912088</v>
      </c>
    </row>
    <row r="27" spans="1:7" ht="21.75" customHeight="1">
      <c r="A27" s="15" t="s">
        <v>98</v>
      </c>
      <c r="B27" s="111" t="s">
        <v>27</v>
      </c>
      <c r="C27" s="22">
        <v>7</v>
      </c>
      <c r="D27" s="22">
        <v>2</v>
      </c>
      <c r="E27" s="22">
        <v>13</v>
      </c>
      <c r="F27" s="319">
        <f t="shared" si="0"/>
        <v>185.71428571428572</v>
      </c>
      <c r="G27" s="319">
        <f t="shared" si="1"/>
        <v>650</v>
      </c>
    </row>
    <row r="28" spans="1:7" ht="21.75" customHeight="1">
      <c r="A28" s="15" t="s">
        <v>303</v>
      </c>
      <c r="B28" s="111" t="s">
        <v>27</v>
      </c>
      <c r="C28" s="22">
        <v>14</v>
      </c>
      <c r="D28" s="22">
        <v>0</v>
      </c>
      <c r="E28" s="22">
        <v>0</v>
      </c>
      <c r="F28" s="320" t="s">
        <v>148</v>
      </c>
      <c r="G28" s="320" t="s">
        <v>148</v>
      </c>
    </row>
    <row r="29" spans="1:7" ht="21.75" customHeight="1">
      <c r="A29" s="15" t="s">
        <v>304</v>
      </c>
      <c r="B29" s="111" t="s">
        <v>27</v>
      </c>
      <c r="C29" s="22">
        <v>0</v>
      </c>
      <c r="D29" s="22">
        <v>0</v>
      </c>
      <c r="E29" s="22">
        <v>100</v>
      </c>
      <c r="F29" s="320" t="s">
        <v>148</v>
      </c>
      <c r="G29" s="320" t="s">
        <v>148</v>
      </c>
    </row>
    <row r="30" spans="1:7" ht="21.75" customHeight="1">
      <c r="A30" s="15" t="s">
        <v>305</v>
      </c>
      <c r="B30" s="111" t="s">
        <v>27</v>
      </c>
      <c r="C30" s="22">
        <v>409</v>
      </c>
      <c r="D30" s="22">
        <v>51</v>
      </c>
      <c r="E30" s="22">
        <v>67</v>
      </c>
      <c r="F30" s="319">
        <f t="shared" si="0"/>
        <v>16.381418092909534</v>
      </c>
      <c r="G30" s="319">
        <f t="shared" si="1"/>
        <v>131.37254901960785</v>
      </c>
    </row>
    <row r="31" spans="1:7" ht="12.75">
      <c r="A31" s="21"/>
      <c r="B31" s="21"/>
      <c r="C31" s="174"/>
      <c r="D31" s="174"/>
      <c r="E31" s="174"/>
      <c r="F31" s="21"/>
      <c r="G31" s="21"/>
    </row>
  </sheetData>
  <sheetProtection/>
  <mergeCells count="9">
    <mergeCell ref="F3:G3"/>
    <mergeCell ref="A3:A5"/>
    <mergeCell ref="B3:B5"/>
    <mergeCell ref="C3:C5"/>
    <mergeCell ref="A1:G1"/>
    <mergeCell ref="D3:D5"/>
    <mergeCell ref="E3:E5"/>
    <mergeCell ref="F4:F5"/>
    <mergeCell ref="G4:G5"/>
  </mergeCells>
  <printOptions/>
  <pageMargins left="0.45" right="0.32" top="0.39" bottom="0.54" header="0.25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E65"/>
  <sheetViews>
    <sheetView zoomScalePageLayoutView="0" workbookViewId="0" topLeftCell="A1">
      <selection activeCell="D11" sqref="D11"/>
    </sheetView>
  </sheetViews>
  <sheetFormatPr defaultColWidth="11.10546875" defaultRowHeight="18.75"/>
  <cols>
    <col min="1" max="1" width="29.77734375" style="122" customWidth="1"/>
    <col min="2" max="2" width="9.5546875" style="122" customWidth="1"/>
    <col min="3" max="3" width="9.21484375" style="122" customWidth="1"/>
    <col min="4" max="4" width="8.88671875" style="122" customWidth="1"/>
    <col min="5" max="5" width="7.88671875" style="122" customWidth="1"/>
    <col min="6" max="16384" width="11.10546875" style="119" customWidth="1"/>
  </cols>
  <sheetData>
    <row r="1" spans="1:5" ht="18.75" customHeight="1">
      <c r="A1" s="481" t="s">
        <v>330</v>
      </c>
      <c r="B1" s="481"/>
      <c r="C1" s="481"/>
      <c r="D1" s="481"/>
      <c r="E1" s="481"/>
    </row>
    <row r="2" spans="1:5" ht="12.75" customHeight="1">
      <c r="A2" s="482"/>
      <c r="B2" s="482"/>
      <c r="C2" s="482"/>
      <c r="D2" s="482"/>
      <c r="E2" s="482"/>
    </row>
    <row r="3" spans="1:5" s="404" customFormat="1" ht="57.75" customHeight="1">
      <c r="A3" s="412"/>
      <c r="B3" s="413" t="s">
        <v>323</v>
      </c>
      <c r="C3" s="413" t="s">
        <v>324</v>
      </c>
      <c r="D3" s="413" t="s">
        <v>325</v>
      </c>
      <c r="E3" s="413" t="s">
        <v>331</v>
      </c>
    </row>
    <row r="4" spans="1:5" s="403" customFormat="1" ht="21.75" customHeight="1">
      <c r="A4" s="404" t="s">
        <v>332</v>
      </c>
      <c r="B4" s="398"/>
      <c r="C4" s="398"/>
      <c r="D4" s="398"/>
      <c r="E4" s="405"/>
    </row>
    <row r="5" spans="1:5" s="403" customFormat="1" ht="21.75" customHeight="1">
      <c r="A5" s="403" t="s">
        <v>333</v>
      </c>
      <c r="B5" s="398" t="s">
        <v>326</v>
      </c>
      <c r="C5" s="400">
        <v>3170</v>
      </c>
      <c r="D5" s="400">
        <v>3156</v>
      </c>
      <c r="E5" s="401">
        <f aca="true" t="shared" si="0" ref="E5:E14">D5/C5*100</f>
        <v>99.5583596214511</v>
      </c>
    </row>
    <row r="6" spans="1:5" s="403" customFormat="1" ht="21.75" customHeight="1">
      <c r="A6" s="403" t="s">
        <v>329</v>
      </c>
      <c r="B6" s="398" t="s">
        <v>326</v>
      </c>
      <c r="C6" s="400">
        <v>471</v>
      </c>
      <c r="D6" s="400">
        <v>445</v>
      </c>
      <c r="E6" s="401">
        <f t="shared" si="0"/>
        <v>94.47983014861995</v>
      </c>
    </row>
    <row r="7" spans="1:5" s="403" customFormat="1" ht="21.75" customHeight="1">
      <c r="A7" s="403" t="s">
        <v>334</v>
      </c>
      <c r="B7" s="398" t="s">
        <v>70</v>
      </c>
      <c r="C7" s="400">
        <v>106.3</v>
      </c>
      <c r="D7" s="400">
        <v>101.3</v>
      </c>
      <c r="E7" s="401">
        <f t="shared" si="0"/>
        <v>95.29633113828785</v>
      </c>
    </row>
    <row r="8" spans="1:5" s="403" customFormat="1" ht="21.75" customHeight="1">
      <c r="A8" s="403" t="s">
        <v>335</v>
      </c>
      <c r="B8" s="398" t="s">
        <v>326</v>
      </c>
      <c r="C8" s="400">
        <v>66562</v>
      </c>
      <c r="D8" s="400">
        <v>66658</v>
      </c>
      <c r="E8" s="401">
        <f t="shared" si="0"/>
        <v>100.14422643550374</v>
      </c>
    </row>
    <row r="9" spans="1:5" s="403" customFormat="1" ht="21.75" customHeight="1">
      <c r="A9" s="403" t="s">
        <v>336</v>
      </c>
      <c r="B9" s="398" t="s">
        <v>326</v>
      </c>
      <c r="C9" s="400">
        <v>17886</v>
      </c>
      <c r="D9" s="400">
        <v>18112</v>
      </c>
      <c r="E9" s="401">
        <f t="shared" si="0"/>
        <v>101.26355809012635</v>
      </c>
    </row>
    <row r="10" spans="1:5" s="403" customFormat="1" ht="21.75" customHeight="1">
      <c r="A10" s="403" t="s">
        <v>337</v>
      </c>
      <c r="B10" s="398" t="s">
        <v>70</v>
      </c>
      <c r="C10" s="402">
        <v>3442.86</v>
      </c>
      <c r="D10" s="400">
        <v>3477.36</v>
      </c>
      <c r="E10" s="401">
        <f t="shared" si="0"/>
        <v>101.00207385720013</v>
      </c>
    </row>
    <row r="11" spans="1:5" s="403" customFormat="1" ht="21.75" customHeight="1">
      <c r="A11" s="403" t="s">
        <v>338</v>
      </c>
      <c r="B11" s="398" t="s">
        <v>70</v>
      </c>
      <c r="C11" s="400">
        <v>1090</v>
      </c>
      <c r="D11" s="400">
        <v>1080</v>
      </c>
      <c r="E11" s="401">
        <f t="shared" si="0"/>
        <v>99.08256880733946</v>
      </c>
    </row>
    <row r="12" spans="1:5" s="404" customFormat="1" ht="21.75" customHeight="1">
      <c r="A12" s="404" t="s">
        <v>339</v>
      </c>
      <c r="B12" s="398" t="s">
        <v>326</v>
      </c>
      <c r="C12" s="400">
        <v>1394011</v>
      </c>
      <c r="D12" s="400">
        <v>1397034</v>
      </c>
      <c r="E12" s="401">
        <f t="shared" si="0"/>
        <v>100.216856251493</v>
      </c>
    </row>
    <row r="13" spans="1:5" s="403" customFormat="1" ht="21.75" customHeight="1">
      <c r="A13" s="403" t="s">
        <v>340</v>
      </c>
      <c r="B13" s="398" t="s">
        <v>326</v>
      </c>
      <c r="C13" s="400">
        <v>1277257.2469761998</v>
      </c>
      <c r="D13" s="400">
        <v>1283766.5213427162</v>
      </c>
      <c r="E13" s="401">
        <f t="shared" si="0"/>
        <v>100.50962908074521</v>
      </c>
    </row>
    <row r="14" spans="1:5" s="403" customFormat="1" ht="21.75" customHeight="1">
      <c r="A14" s="403" t="s">
        <v>341</v>
      </c>
      <c r="B14" s="398" t="s">
        <v>70</v>
      </c>
      <c r="C14" s="400">
        <v>112924.652</v>
      </c>
      <c r="D14" s="400">
        <v>115275.919</v>
      </c>
      <c r="E14" s="401">
        <f t="shared" si="0"/>
        <v>102.0821556306412</v>
      </c>
    </row>
    <row r="15" spans="1:5" s="404" customFormat="1" ht="21.75" customHeight="1">
      <c r="A15" s="404" t="s">
        <v>342</v>
      </c>
      <c r="B15" s="364"/>
      <c r="C15" s="399"/>
      <c r="D15" s="399"/>
      <c r="E15" s="406"/>
    </row>
    <row r="16" spans="1:5" s="403" customFormat="1" ht="21.75" customHeight="1">
      <c r="A16" s="403" t="s">
        <v>343</v>
      </c>
      <c r="B16" s="398" t="s">
        <v>327</v>
      </c>
      <c r="C16" s="417">
        <v>11627.069</v>
      </c>
      <c r="D16" s="400">
        <v>12417</v>
      </c>
      <c r="E16" s="401">
        <f aca="true" t="shared" si="1" ref="E16:E32">D16/C16*100</f>
        <v>106.7938962089242</v>
      </c>
    </row>
    <row r="17" spans="1:5" s="403" customFormat="1" ht="21.75" customHeight="1">
      <c r="A17" s="403" t="s">
        <v>336</v>
      </c>
      <c r="B17" s="398" t="s">
        <v>327</v>
      </c>
      <c r="C17" s="417">
        <v>11640.12329543497</v>
      </c>
      <c r="D17" s="400">
        <v>12031.81496919091</v>
      </c>
      <c r="E17" s="401">
        <f t="shared" si="1"/>
        <v>103.36501310007216</v>
      </c>
    </row>
    <row r="18" spans="1:5" s="403" customFormat="1" ht="21.75" customHeight="1">
      <c r="A18" s="403" t="s">
        <v>337</v>
      </c>
      <c r="B18" s="398" t="s">
        <v>70</v>
      </c>
      <c r="C18" s="400">
        <v>24953.990999999998</v>
      </c>
      <c r="D18" s="400">
        <v>26050.16768</v>
      </c>
      <c r="E18" s="401">
        <f t="shared" si="1"/>
        <v>104.3927910369127</v>
      </c>
    </row>
    <row r="19" spans="1:5" s="403" customFormat="1" ht="21.75" customHeight="1">
      <c r="A19" s="403" t="s">
        <v>344</v>
      </c>
      <c r="B19" s="398" t="s">
        <v>328</v>
      </c>
      <c r="C19" s="400">
        <v>175710.65</v>
      </c>
      <c r="D19" s="400">
        <v>191743.53</v>
      </c>
      <c r="E19" s="401">
        <f t="shared" si="1"/>
        <v>109.1245920494859</v>
      </c>
    </row>
    <row r="20" spans="1:5" s="404" customFormat="1" ht="21.75" customHeight="1">
      <c r="A20" s="404" t="s">
        <v>345</v>
      </c>
      <c r="B20" s="398" t="s">
        <v>327</v>
      </c>
      <c r="C20" s="417">
        <v>569.885</v>
      </c>
      <c r="D20" s="400">
        <v>555.043</v>
      </c>
      <c r="E20" s="401">
        <f t="shared" si="1"/>
        <v>97.39561490476149</v>
      </c>
    </row>
    <row r="21" spans="1:5" s="404" customFormat="1" ht="21.75" customHeight="1">
      <c r="A21" s="404" t="s">
        <v>346</v>
      </c>
      <c r="B21" s="398" t="s">
        <v>327</v>
      </c>
      <c r="C21" s="417">
        <v>486.25899999999996</v>
      </c>
      <c r="D21" s="400">
        <v>481.08</v>
      </c>
      <c r="E21" s="401">
        <f t="shared" si="1"/>
        <v>98.93492973908967</v>
      </c>
    </row>
    <row r="22" spans="1:5" s="403" customFormat="1" ht="21.75" customHeight="1">
      <c r="A22" s="403" t="s">
        <v>336</v>
      </c>
      <c r="B22" s="398" t="s">
        <v>327</v>
      </c>
      <c r="C22" s="417">
        <v>390.01700000000005</v>
      </c>
      <c r="D22" s="400">
        <v>418.516</v>
      </c>
      <c r="E22" s="401">
        <f t="shared" si="1"/>
        <v>107.30711738206283</v>
      </c>
    </row>
    <row r="23" spans="1:5" s="403" customFormat="1" ht="21.75" customHeight="1">
      <c r="A23" s="403" t="s">
        <v>337</v>
      </c>
      <c r="B23" s="398" t="s">
        <v>70</v>
      </c>
      <c r="C23" s="401">
        <v>847.86</v>
      </c>
      <c r="D23" s="400">
        <v>909.1220000000001</v>
      </c>
      <c r="E23" s="401">
        <f t="shared" si="1"/>
        <v>107.22548533956078</v>
      </c>
    </row>
    <row r="24" spans="1:5" s="403" customFormat="1" ht="21.75" customHeight="1">
      <c r="A24" s="403" t="s">
        <v>347</v>
      </c>
      <c r="B24" s="398" t="s">
        <v>328</v>
      </c>
      <c r="C24" s="400">
        <v>6385.08</v>
      </c>
      <c r="D24" s="400">
        <v>4373.419541284404</v>
      </c>
      <c r="E24" s="401">
        <f t="shared" si="1"/>
        <v>68.49435780419985</v>
      </c>
    </row>
    <row r="25" spans="1:5" s="404" customFormat="1" ht="21.75" customHeight="1">
      <c r="A25" s="404" t="s">
        <v>348</v>
      </c>
      <c r="B25" s="398" t="s">
        <v>327</v>
      </c>
      <c r="C25" s="417">
        <v>74.029</v>
      </c>
      <c r="D25" s="400">
        <v>70.54</v>
      </c>
      <c r="E25" s="401">
        <f t="shared" si="1"/>
        <v>95.28698212862528</v>
      </c>
    </row>
    <row r="26" spans="1:5" s="403" customFormat="1" ht="21.75" customHeight="1">
      <c r="A26" s="403" t="s">
        <v>336</v>
      </c>
      <c r="B26" s="398" t="s">
        <v>327</v>
      </c>
      <c r="C26" s="417">
        <v>54.251</v>
      </c>
      <c r="D26" s="400">
        <v>41.68</v>
      </c>
      <c r="E26" s="401">
        <f t="shared" si="1"/>
        <v>76.82807690180826</v>
      </c>
    </row>
    <row r="27" spans="1:5" s="403" customFormat="1" ht="21.75" customHeight="1">
      <c r="A27" s="403" t="s">
        <v>337</v>
      </c>
      <c r="B27" s="398" t="s">
        <v>70</v>
      </c>
      <c r="C27" s="401">
        <v>144.21</v>
      </c>
      <c r="D27" s="401">
        <v>110.29</v>
      </c>
      <c r="E27" s="401">
        <f t="shared" si="1"/>
        <v>76.47874627279661</v>
      </c>
    </row>
    <row r="28" spans="1:5" s="403" customFormat="1" ht="21.75" customHeight="1">
      <c r="A28" s="403" t="s">
        <v>347</v>
      </c>
      <c r="B28" s="398" t="s">
        <v>328</v>
      </c>
      <c r="C28" s="402">
        <v>535.05</v>
      </c>
      <c r="D28" s="400">
        <v>139.15</v>
      </c>
      <c r="E28" s="401">
        <f t="shared" si="1"/>
        <v>26.006915241566215</v>
      </c>
    </row>
    <row r="29" spans="1:5" s="403" customFormat="1" ht="21.75" customHeight="1">
      <c r="A29" s="403" t="s">
        <v>349</v>
      </c>
      <c r="B29" s="398" t="s">
        <v>327</v>
      </c>
      <c r="C29" s="417">
        <v>9.597</v>
      </c>
      <c r="D29" s="402">
        <v>3.423</v>
      </c>
      <c r="E29" s="401">
        <f t="shared" si="1"/>
        <v>35.667396061269145</v>
      </c>
    </row>
    <row r="30" spans="1:5" s="403" customFormat="1" ht="21.75" customHeight="1">
      <c r="A30" s="403" t="s">
        <v>336</v>
      </c>
      <c r="B30" s="398" t="s">
        <v>327</v>
      </c>
      <c r="C30" s="417">
        <v>3.7329999999999997</v>
      </c>
      <c r="D30" s="400">
        <v>0.074</v>
      </c>
      <c r="E30" s="401">
        <f t="shared" si="1"/>
        <v>1.9823198499866062</v>
      </c>
    </row>
    <row r="31" spans="1:5" s="403" customFormat="1" ht="21.75" customHeight="1">
      <c r="A31" s="403" t="s">
        <v>337</v>
      </c>
      <c r="B31" s="398" t="s">
        <v>70</v>
      </c>
      <c r="C31" s="401">
        <v>12.891</v>
      </c>
      <c r="D31" s="401">
        <v>0.26</v>
      </c>
      <c r="E31" s="401">
        <f t="shared" si="1"/>
        <v>2.016911023194477</v>
      </c>
    </row>
    <row r="32" spans="1:5" s="403" customFormat="1" ht="21.75" customHeight="1">
      <c r="A32" s="403" t="s">
        <v>347</v>
      </c>
      <c r="B32" s="398" t="s">
        <v>328</v>
      </c>
      <c r="C32" s="402">
        <v>16.28</v>
      </c>
      <c r="D32" s="400">
        <v>2.07</v>
      </c>
      <c r="E32" s="407">
        <f t="shared" si="1"/>
        <v>12.714987714987714</v>
      </c>
    </row>
    <row r="33" spans="1:5" s="403" customFormat="1" ht="21.75" customHeight="1">
      <c r="A33" s="404" t="s">
        <v>350</v>
      </c>
      <c r="B33" s="404"/>
      <c r="C33" s="399"/>
      <c r="D33" s="399"/>
      <c r="E33" s="406"/>
    </row>
    <row r="34" spans="1:5" s="403" customFormat="1" ht="21.75" customHeight="1">
      <c r="A34" s="403" t="s">
        <v>351</v>
      </c>
      <c r="B34" s="398" t="s">
        <v>327</v>
      </c>
      <c r="C34" s="417">
        <v>3483.4</v>
      </c>
      <c r="D34" s="400">
        <v>5886.01</v>
      </c>
      <c r="E34" s="401">
        <f aca="true" t="shared" si="2" ref="E34:E43">D34/C34*100</f>
        <v>168.97312970086696</v>
      </c>
    </row>
    <row r="35" spans="1:5" s="403" customFormat="1" ht="21.75" customHeight="1">
      <c r="A35" s="403" t="s">
        <v>352</v>
      </c>
      <c r="B35" s="398" t="s">
        <v>327</v>
      </c>
      <c r="C35" s="417">
        <v>1609.85</v>
      </c>
      <c r="D35" s="400">
        <v>1542.21</v>
      </c>
      <c r="E35" s="401">
        <f t="shared" si="2"/>
        <v>95.79836630741995</v>
      </c>
    </row>
    <row r="36" spans="1:5" s="403" customFormat="1" ht="21.75" customHeight="1">
      <c r="A36" s="403" t="s">
        <v>353</v>
      </c>
      <c r="B36" s="398" t="s">
        <v>70</v>
      </c>
      <c r="C36" s="402">
        <v>339.6</v>
      </c>
      <c r="D36" s="400">
        <v>305.12315789473683</v>
      </c>
      <c r="E36" s="401">
        <f t="shared" si="2"/>
        <v>89.84780856735478</v>
      </c>
    </row>
    <row r="37" spans="1:5" s="403" customFormat="1" ht="21.75" customHeight="1">
      <c r="A37" s="403" t="s">
        <v>354</v>
      </c>
      <c r="B37" s="398" t="s">
        <v>328</v>
      </c>
      <c r="C37" s="400">
        <v>139792</v>
      </c>
      <c r="D37" s="400">
        <v>187518.01</v>
      </c>
      <c r="E37" s="401">
        <f t="shared" si="2"/>
        <v>134.1407305139064</v>
      </c>
    </row>
    <row r="38" spans="1:5" s="404" customFormat="1" ht="21.75" customHeight="1">
      <c r="A38" s="404" t="s">
        <v>355</v>
      </c>
      <c r="B38" s="398" t="s">
        <v>327</v>
      </c>
      <c r="C38" s="417">
        <v>22.472</v>
      </c>
      <c r="D38" s="402">
        <v>30.284</v>
      </c>
      <c r="E38" s="401">
        <f t="shared" si="2"/>
        <v>134.76326094695622</v>
      </c>
    </row>
    <row r="39" spans="1:5" s="403" customFormat="1" ht="21.75" customHeight="1">
      <c r="A39" s="403" t="s">
        <v>356</v>
      </c>
      <c r="B39" s="398" t="s">
        <v>327</v>
      </c>
      <c r="C39" s="417">
        <v>37.707</v>
      </c>
      <c r="D39" s="400">
        <v>15.168</v>
      </c>
      <c r="E39" s="401">
        <f t="shared" si="2"/>
        <v>40.22595274087039</v>
      </c>
    </row>
    <row r="40" spans="1:5" s="403" customFormat="1" ht="21.75" customHeight="1">
      <c r="A40" s="403" t="s">
        <v>357</v>
      </c>
      <c r="B40" s="398" t="s">
        <v>70</v>
      </c>
      <c r="C40" s="402">
        <v>10.244</v>
      </c>
      <c r="D40" s="402">
        <v>3.55</v>
      </c>
      <c r="E40" s="401">
        <f t="shared" si="2"/>
        <v>34.654431862553686</v>
      </c>
    </row>
    <row r="41" spans="1:5" s="404" customFormat="1" ht="21.75" customHeight="1">
      <c r="A41" s="404" t="s">
        <v>358</v>
      </c>
      <c r="B41" s="398" t="s">
        <v>326</v>
      </c>
      <c r="C41" s="400">
        <v>8.25</v>
      </c>
      <c r="D41" s="400">
        <v>7.25</v>
      </c>
      <c r="E41" s="401">
        <f t="shared" si="2"/>
        <v>87.87878787878788</v>
      </c>
    </row>
    <row r="42" spans="1:5" s="403" customFormat="1" ht="21.75" customHeight="1">
      <c r="A42" s="403" t="s">
        <v>359</v>
      </c>
      <c r="B42" s="398" t="s">
        <v>326</v>
      </c>
      <c r="C42" s="400">
        <v>5.4</v>
      </c>
      <c r="D42" s="400">
        <v>3.3</v>
      </c>
      <c r="E42" s="401">
        <f t="shared" si="2"/>
        <v>61.11111111111111</v>
      </c>
    </row>
    <row r="43" spans="1:5" s="403" customFormat="1" ht="21.75" customHeight="1">
      <c r="A43" s="403" t="s">
        <v>357</v>
      </c>
      <c r="B43" s="398" t="s">
        <v>70</v>
      </c>
      <c r="C43" s="402">
        <v>2.42</v>
      </c>
      <c r="D43" s="402">
        <v>2.09</v>
      </c>
      <c r="E43" s="401">
        <f t="shared" si="2"/>
        <v>86.36363636363636</v>
      </c>
    </row>
    <row r="44" spans="1:5" s="403" customFormat="1" ht="18" customHeight="1">
      <c r="A44" s="414"/>
      <c r="B44" s="415"/>
      <c r="C44" s="414"/>
      <c r="D44" s="414"/>
      <c r="E44" s="416"/>
    </row>
    <row r="45" spans="1:5" ht="9" customHeight="1">
      <c r="A45" s="478"/>
      <c r="B45" s="478"/>
      <c r="C45" s="478"/>
      <c r="D45" s="478"/>
      <c r="E45" s="478"/>
    </row>
    <row r="46" spans="4:5" ht="29.25" customHeight="1">
      <c r="D46" s="479"/>
      <c r="E46" s="479"/>
    </row>
    <row r="47" spans="4:5" ht="19.5" customHeight="1">
      <c r="D47" s="480"/>
      <c r="E47" s="480"/>
    </row>
    <row r="48" spans="1:5" ht="19.5" customHeight="1">
      <c r="A48" s="408"/>
      <c r="B48" s="409"/>
      <c r="C48" s="409"/>
      <c r="D48" s="480"/>
      <c r="E48" s="480"/>
    </row>
    <row r="49" spans="1:4" ht="22.5" customHeight="1">
      <c r="A49" s="396"/>
      <c r="B49" s="396"/>
      <c r="C49" s="396"/>
      <c r="D49" s="396"/>
    </row>
    <row r="50" spans="1:5" ht="22.5" customHeight="1">
      <c r="A50" s="396"/>
      <c r="B50" s="396"/>
      <c r="C50" s="397"/>
      <c r="D50" s="397"/>
      <c r="E50" s="397"/>
    </row>
    <row r="51" spans="1:4" ht="22.5" customHeight="1">
      <c r="A51" s="396"/>
      <c r="B51" s="396"/>
      <c r="C51" s="396"/>
      <c r="D51" s="396"/>
    </row>
    <row r="52" spans="1:4" ht="11.25" customHeight="1">
      <c r="A52" s="396"/>
      <c r="B52" s="396"/>
      <c r="C52" s="396"/>
      <c r="D52" s="396"/>
    </row>
    <row r="53" spans="1:4" ht="22.5" customHeight="1">
      <c r="A53" s="396"/>
      <c r="B53" s="396"/>
      <c r="C53" s="396"/>
      <c r="D53" s="396"/>
    </row>
    <row r="54" spans="1:5" ht="18" customHeight="1">
      <c r="A54" s="408"/>
      <c r="B54" s="409"/>
      <c r="C54" s="396"/>
      <c r="D54" s="480"/>
      <c r="E54" s="480"/>
    </row>
    <row r="59" ht="18.75">
      <c r="E59" s="410"/>
    </row>
    <row r="61" ht="18.75">
      <c r="B61" s="411"/>
    </row>
    <row r="63" ht="18.75">
      <c r="A63" s="410"/>
    </row>
    <row r="64" ht="18.75">
      <c r="A64" s="410"/>
    </row>
    <row r="65" ht="18.75">
      <c r="A65" s="410"/>
    </row>
  </sheetData>
  <sheetProtection/>
  <mergeCells count="7">
    <mergeCell ref="A45:E45"/>
    <mergeCell ref="D46:E46"/>
    <mergeCell ref="D47:E47"/>
    <mergeCell ref="D48:E48"/>
    <mergeCell ref="D54:E54"/>
    <mergeCell ref="A1:E1"/>
    <mergeCell ref="A2:E2"/>
  </mergeCells>
  <printOptions/>
  <pageMargins left="0.8" right="0.7" top="0.7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2014-05-20T03:24:59Z</cp:lastPrinted>
  <dcterms:created xsi:type="dcterms:W3CDTF">2012-12-26T03:44:56Z</dcterms:created>
  <dcterms:modified xsi:type="dcterms:W3CDTF">2014-05-20T03:50:22Z</dcterms:modified>
  <cp:category/>
  <cp:version/>
  <cp:contentType/>
  <cp:contentStatus/>
</cp:coreProperties>
</file>