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770" windowHeight="4305" activeTab="0"/>
  </bookViews>
  <sheets>
    <sheet name="TPKTế" sheetId="1" r:id="rId1"/>
    <sheet name="Ngành" sheetId="2" r:id="rId2"/>
    <sheet name="00000000" sheetId="3" state="veryHidden" r:id="rId3"/>
    <sheet name="10000000" sheetId="4" state="veryHidden" r:id="rId4"/>
    <sheet name="20000000" sheetId="5" state="veryHidden" r:id="rId5"/>
    <sheet name="30000000" sheetId="6" state="veryHidden" r:id="rId6"/>
  </sheets>
  <definedNames>
    <definedName name="_xlnm.Print_Titles" localSheetId="0">'TPKTế'!$6:$11</definedName>
    <definedName name="_xlnm.Print_Titles">$5:$6</definedName>
    <definedName name="_xlnm.Print_Titles">$5:$6</definedName>
  </definedNames>
  <calcPr fullCalcOnLoad="1"/>
</workbook>
</file>

<file path=xl/comments1.xml><?xml version="1.0" encoding="utf-8"?>
<comments xmlns="http://schemas.openxmlformats.org/spreadsheetml/2006/main">
  <authors>
    <author>Ulysses R. Gotera</author>
  </authors>
  <commentList>
    <comment ref="C6" authorId="0">
      <text>
        <r>
          <rPr>
            <b/>
            <sz val="8"/>
            <rFont val="Tahoma"/>
            <family val="0"/>
          </rPr>
          <t>Ulysses R. Gotera: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<sst xmlns="http://schemas.openxmlformats.org/spreadsheetml/2006/main" count="99" uniqueCount="67">
  <si>
    <t>Sở Công Thương Đồng Nai</t>
  </si>
  <si>
    <t>So sánh (%)</t>
  </si>
  <si>
    <t>A</t>
  </si>
  <si>
    <t>Chỉ tiêu</t>
  </si>
  <si>
    <t>ĐVT: tỷ đồng</t>
  </si>
  <si>
    <t>CN SX Giấy; SP từ giấy; in sao ghi (21+22)</t>
  </si>
  <si>
    <t>CN Hóa chất và Cao su (24+25)</t>
  </si>
  <si>
    <t>Ngành 14: Khai thác đá và khai thác mỏ khác</t>
  </si>
  <si>
    <t>Ngành 16: Sản xuất các sp thuốc lá, thuốc lào</t>
  </si>
  <si>
    <t>Ngành 18: Sản xuất trang phục, thuộc và nhuộm da</t>
  </si>
  <si>
    <t>Ngành 21: Sản xuất giấy và sp từ giấy</t>
  </si>
  <si>
    <t>Ngành 25: Sản xuất các sp từ cao su và plasic</t>
  </si>
  <si>
    <t>Ngành 27: Sản xuất kim loại</t>
  </si>
  <si>
    <t>Ngành 30: Sản xuất thiết bị văn phòng và máy tính</t>
  </si>
  <si>
    <t>Ngành 32: Sản xuất radio, tivi, và thiết bị truyền thông</t>
  </si>
  <si>
    <t>Ngành 35: Sản xuất phương tiện vận tải khác</t>
  </si>
  <si>
    <t>Ngành 37: CN tái chế</t>
  </si>
  <si>
    <t>CN Khai khoáng và VLXD (14+26)</t>
  </si>
  <si>
    <t>CN chế biến NSTP (15+16)</t>
  </si>
  <si>
    <t>CN dệt, may, giày dép (17+18+19)</t>
  </si>
  <si>
    <t>CN chế biến gỗ, tre, tái chế (20+36+37)</t>
  </si>
  <si>
    <t>CN cơ khí, luyện kim (27+28+29+34+35)</t>
  </si>
  <si>
    <t>CN Điện – điện tử (30+31+32+33)</t>
  </si>
  <si>
    <t>CN điện nước (40+41)</t>
  </si>
  <si>
    <t>Ngành 24: Sản xuất hoá chất và các sp từ hóa chất</t>
  </si>
  <si>
    <t>Ngành 29: Sản xuất máy móc t/bị</t>
  </si>
  <si>
    <t>Ngành 15: Sản xuất thực phẩm và đồ uống, TĂGS</t>
  </si>
  <si>
    <t>Ngành 19: SX sản phẩm bằng da, sản xuất va li, túi xách</t>
  </si>
  <si>
    <t>Ngành 17: SX sản phẩm Dệt</t>
  </si>
  <si>
    <t>Ngành 20: SX sp từ gỗ và lâm sản khác (tre, nứa, lồ ô)</t>
  </si>
  <si>
    <t>Ngành 22: Xuất bản, in và sao bản ghi</t>
  </si>
  <si>
    <t>Ngành 26: Sản xuất các sp từ chất khoáng phi Kloại</t>
  </si>
  <si>
    <t>Ngành 28: Sản xuất các sp từ kim loại (trừ MMTB)</t>
  </si>
  <si>
    <t>Ngành 31: Sản xuất máy móc và thiết bị điện</t>
  </si>
  <si>
    <t>Ngành 33: Sản xuất dụng cụ y tế</t>
  </si>
  <si>
    <t>Ngành 34: Sản xuất, s/c xe có động cơ, rơmooc</t>
  </si>
  <si>
    <t>Ngành 36: Sản xuất giường, tủ, bàn, ghế, sp từ gỗ khác</t>
  </si>
  <si>
    <t>Ngành 40: Sản xuất phân phối điện, khí đốt</t>
  </si>
  <si>
    <t>Ngành 41: Khai thác, lọc và phân phối nước</t>
  </si>
  <si>
    <t xml:space="preserve">   - Kinh tế Nhà nước</t>
  </si>
  <si>
    <t xml:space="preserve">      + Trung ương</t>
  </si>
  <si>
    <t xml:space="preserve">      + Địa phương</t>
  </si>
  <si>
    <t xml:space="preserve">   - Kinh tế ngoài quốc doanh</t>
  </si>
  <si>
    <t xml:space="preserve">      + Tập thể</t>
  </si>
  <si>
    <t xml:space="preserve">      + Tư nhân</t>
  </si>
  <si>
    <t xml:space="preserve">      + Cá thể </t>
  </si>
  <si>
    <t xml:space="preserve">      + Hỗn hợp</t>
  </si>
  <si>
    <t xml:space="preserve">   - Kinh tế có vốn ĐTNN</t>
  </si>
  <si>
    <t>PHÂN THEO 9 NHÓM NGÀNH CÔNG NGHIỆP</t>
  </si>
  <si>
    <t>PHÂN THEO THÀNH PHẦN VÀ NGÀNH CÔNG NGHIỆP CẤP 2</t>
  </si>
  <si>
    <t>GIÁ TRỊ SẢN XUẤT TOÀN NGÀNH</t>
  </si>
  <si>
    <t>1. Phân theo thành phần kinh tế</t>
  </si>
  <si>
    <t>2. Phân theo ngành CN cấp 2</t>
  </si>
  <si>
    <t>CƠ CẤU (%)</t>
  </si>
  <si>
    <t>Kế hoạch năm 2010</t>
  </si>
  <si>
    <t>Kế hoạch năm 2011</t>
  </si>
  <si>
    <t>Ước tính tháng 01 năm 2011</t>
  </si>
  <si>
    <t>Năm 2011</t>
  </si>
  <si>
    <t>Ước tính tháng 9 năm 2011</t>
  </si>
  <si>
    <t>Chính thức tháng 8 năm 2011</t>
  </si>
  <si>
    <t>tháng 9/2011 so tháng 8/2011</t>
  </si>
  <si>
    <t>BIỂU 1: GIÁ TRỊ SẢN XUẤT CÔNG NGHIỆP THÁNG 9/2011 (GIÁ CỐ ĐỊNH 1994)</t>
  </si>
  <si>
    <t>Chính thức 9 tháng năm 2010</t>
  </si>
  <si>
    <t>Ước tính 9 tháng năm 2011</t>
  </si>
  <si>
    <t>9 tháng 2011 so CK</t>
  </si>
  <si>
    <t>9 tháng 2011 so KH</t>
  </si>
  <si>
    <t>BIỂU 2: GIÁ TRỊ SẢN XUẤT CÔNG NGHIỆP THÁNG 9/2011 (GIÁ CỐ ĐỊNH 1994)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</si>
</sst>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.0"/>
    <numFmt numFmtId="173" formatCode="0.0"/>
    <numFmt numFmtId="174" formatCode="#,##0;[Red]#,##0"/>
    <numFmt numFmtId="175" formatCode="#,##0.0;[Red]#,##0.0"/>
    <numFmt numFmtId="176" formatCode="#,##0.00;[Red]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00"/>
    <numFmt numFmtId="182" formatCode="0.0000"/>
    <numFmt numFmtId="183" formatCode="0.000"/>
    <numFmt numFmtId="184" formatCode="0.000000"/>
    <numFmt numFmtId="185" formatCode="_(* #,##0.0_);_(* \(#,##0.0\);_(* &quot;-&quot;??_);_(@_)"/>
    <numFmt numFmtId="186" formatCode="_(* #,##0_);_(* \(#,##0\);_(* &quot;-&quot;??_);_(@_)"/>
    <numFmt numFmtId="187" formatCode="_(* #,##0.0_);_(* \(#,##0.0\);_(* &quot;-&quot;?_);_(@_)"/>
  </numFmts>
  <fonts count="30">
    <font>
      <sz val="13"/>
      <name val=".VnTime"/>
      <family val="0"/>
    </font>
    <font>
      <sz val="10"/>
      <name val="Arial"/>
      <family val="2"/>
    </font>
    <font>
      <u val="single"/>
      <sz val="12"/>
      <color indexed="36"/>
      <name val="VNI-Times"/>
      <family val="0"/>
    </font>
    <font>
      <b/>
      <sz val="12"/>
      <name val="Arial"/>
      <family val="2"/>
    </font>
    <font>
      <u val="single"/>
      <sz val="12"/>
      <color indexed="12"/>
      <name val="VNI-Times"/>
      <family val="0"/>
    </font>
    <font>
      <b/>
      <sz val="10"/>
      <color indexed="10"/>
      <name val="Arial"/>
      <family val="2"/>
    </font>
    <font>
      <b/>
      <sz val="13"/>
      <name val=".VnTime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.VnTime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0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10"/>
      <color indexed="48"/>
      <name val="Times New Roman"/>
      <family val="1"/>
    </font>
    <font>
      <sz val="11"/>
      <color indexed="61"/>
      <name val="Times New Roman"/>
      <family val="1"/>
    </font>
    <font>
      <sz val="11"/>
      <color indexed="48"/>
      <name val="Times New Roman"/>
      <family val="1"/>
    </font>
    <font>
      <sz val="11"/>
      <color indexed="15"/>
      <name val="Times New Roman"/>
      <family val="1"/>
    </font>
    <font>
      <sz val="11"/>
      <color indexed="14"/>
      <name val="Times New Roman"/>
      <family val="1"/>
    </font>
    <font>
      <sz val="11"/>
      <color indexed="11"/>
      <name val="Times New Roman"/>
      <family val="1"/>
    </font>
    <font>
      <sz val="11"/>
      <color indexed="50"/>
      <name val="Times New Roman"/>
      <family val="1"/>
    </font>
    <font>
      <sz val="11"/>
      <color indexed="52"/>
      <name val="Times New Roman"/>
      <family val="1"/>
    </font>
    <font>
      <b/>
      <i/>
      <sz val="11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8"/>
      <name val=".VnTim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15">
      <alignment/>
      <protection/>
    </xf>
    <xf numFmtId="0" fontId="0" fillId="0" borderId="0" xfId="0" applyAlignment="1" applyProtection="1">
      <alignment/>
      <protection locked="0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172" fontId="15" fillId="2" borderId="3" xfId="0" applyNumberFormat="1" applyFont="1" applyFill="1" applyBorder="1" applyAlignment="1" quotePrefix="1">
      <alignment horizontal="right" wrapText="1"/>
    </xf>
    <xf numFmtId="172" fontId="12" fillId="2" borderId="3" xfId="0" applyNumberFormat="1" applyFont="1" applyFill="1" applyBorder="1" applyAlignment="1">
      <alignment horizontal="right" wrapText="1"/>
    </xf>
    <xf numFmtId="172" fontId="12" fillId="2" borderId="4" xfId="0" applyNumberFormat="1" applyFont="1" applyFill="1" applyBorder="1" applyAlignment="1">
      <alignment horizontal="right" wrapText="1"/>
    </xf>
    <xf numFmtId="172" fontId="15" fillId="2" borderId="5" xfId="0" applyNumberFormat="1" applyFont="1" applyFill="1" applyBorder="1" applyAlignment="1" quotePrefix="1">
      <alignment horizontal="right" wrapText="1"/>
    </xf>
    <xf numFmtId="0" fontId="6" fillId="0" borderId="0" xfId="0" applyFont="1" applyAlignment="1">
      <alignment/>
    </xf>
    <xf numFmtId="41" fontId="17" fillId="2" borderId="3" xfId="0" applyNumberFormat="1" applyFont="1" applyFill="1" applyBorder="1" applyAlignment="1">
      <alignment vertical="center" wrapText="1"/>
    </xf>
    <xf numFmtId="0" fontId="11" fillId="0" borderId="0" xfId="0" applyFont="1" applyAlignment="1">
      <alignment horizontal="centerContinuous"/>
    </xf>
    <xf numFmtId="0" fontId="7" fillId="2" borderId="6" xfId="0" applyFont="1" applyFill="1" applyBorder="1" applyAlignment="1">
      <alignment horizontal="centerContinuous" vertical="center"/>
    </xf>
    <xf numFmtId="172" fontId="12" fillId="0" borderId="3" xfId="0" applyNumberFormat="1" applyFont="1" applyBorder="1" applyAlignment="1" quotePrefix="1">
      <alignment horizontal="right"/>
    </xf>
    <xf numFmtId="172" fontId="15" fillId="0" borderId="3" xfId="0" applyNumberFormat="1" applyFont="1" applyBorder="1" applyAlignment="1" quotePrefix="1">
      <alignment horizontal="right"/>
    </xf>
    <xf numFmtId="172" fontId="12" fillId="2" borderId="4" xfId="0" applyNumberFormat="1" applyFont="1" applyFill="1" applyBorder="1" applyAlignment="1">
      <alignment wrapText="1"/>
    </xf>
    <xf numFmtId="0" fontId="16" fillId="0" borderId="7" xfId="0" applyFont="1" applyBorder="1" applyAlignment="1">
      <alignment/>
    </xf>
    <xf numFmtId="41" fontId="8" fillId="2" borderId="3" xfId="0" applyNumberFormat="1" applyFont="1" applyFill="1" applyBorder="1" applyAlignment="1">
      <alignment vertical="center" wrapText="1"/>
    </xf>
    <xf numFmtId="41" fontId="8" fillId="2" borderId="4" xfId="0" applyNumberFormat="1" applyFont="1" applyFill="1" applyBorder="1" applyAlignment="1">
      <alignment vertical="center" wrapText="1"/>
    </xf>
    <xf numFmtId="172" fontId="12" fillId="2" borderId="0" xfId="0" applyNumberFormat="1" applyFont="1" applyFill="1" applyBorder="1" applyAlignment="1">
      <alignment wrapText="1"/>
    </xf>
    <xf numFmtId="172" fontId="12" fillId="2" borderId="0" xfId="0" applyNumberFormat="1" applyFont="1" applyFill="1" applyBorder="1" applyAlignment="1">
      <alignment horizontal="right" wrapText="1"/>
    </xf>
    <xf numFmtId="41" fontId="18" fillId="2" borderId="3" xfId="0" applyNumberFormat="1" applyFont="1" applyFill="1" applyBorder="1" applyAlignment="1">
      <alignment vertical="center" wrapText="1"/>
    </xf>
    <xf numFmtId="41" fontId="19" fillId="2" borderId="3" xfId="0" applyNumberFormat="1" applyFont="1" applyFill="1" applyBorder="1" applyAlignment="1">
      <alignment vertical="center" wrapText="1"/>
    </xf>
    <xf numFmtId="41" fontId="20" fillId="2" borderId="3" xfId="0" applyNumberFormat="1" applyFont="1" applyFill="1" applyBorder="1" applyAlignment="1">
      <alignment vertical="center" wrapText="1"/>
    </xf>
    <xf numFmtId="41" fontId="21" fillId="2" borderId="3" xfId="0" applyNumberFormat="1" applyFont="1" applyFill="1" applyBorder="1" applyAlignment="1">
      <alignment vertical="center" wrapText="1"/>
    </xf>
    <xf numFmtId="41" fontId="22" fillId="2" borderId="3" xfId="0" applyNumberFormat="1" applyFont="1" applyFill="1" applyBorder="1" applyAlignment="1">
      <alignment vertical="center" wrapText="1"/>
    </xf>
    <xf numFmtId="41" fontId="23" fillId="2" borderId="3" xfId="0" applyNumberFormat="1" applyFont="1" applyFill="1" applyBorder="1" applyAlignment="1">
      <alignment vertical="center" wrapText="1"/>
    </xf>
    <xf numFmtId="41" fontId="24" fillId="2" borderId="3" xfId="0" applyNumberFormat="1" applyFont="1" applyFill="1" applyBorder="1" applyAlignment="1">
      <alignment vertical="center" wrapText="1"/>
    </xf>
    <xf numFmtId="41" fontId="25" fillId="2" borderId="3" xfId="0" applyNumberFormat="1" applyFont="1" applyFill="1" applyBorder="1" applyAlignment="1">
      <alignment vertical="center" wrapText="1"/>
    </xf>
    <xf numFmtId="0" fontId="26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26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172" fontId="12" fillId="2" borderId="5" xfId="0" applyNumberFormat="1" applyFont="1" applyFill="1" applyBorder="1" applyAlignment="1" quotePrefix="1">
      <alignment horizontal="right" wrapText="1"/>
    </xf>
    <xf numFmtId="172" fontId="12" fillId="2" borderId="5" xfId="0" applyNumberFormat="1" applyFont="1" applyFill="1" applyBorder="1" applyAlignment="1">
      <alignment horizontal="right" wrapText="1"/>
    </xf>
    <xf numFmtId="172" fontId="15" fillId="2" borderId="5" xfId="0" applyNumberFormat="1" applyFont="1" applyFill="1" applyBorder="1" applyAlignment="1" quotePrefix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Continuous"/>
    </xf>
    <xf numFmtId="41" fontId="7" fillId="2" borderId="8" xfId="0" applyNumberFormat="1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172" fontId="15" fillId="2" borderId="9" xfId="0" applyNumberFormat="1" applyFont="1" applyFill="1" applyBorder="1" applyAlignment="1" quotePrefix="1">
      <alignment horizontal="right" wrapText="1"/>
    </xf>
    <xf numFmtId="172" fontId="15" fillId="2" borderId="9" xfId="0" applyNumberFormat="1" applyFont="1" applyFill="1" applyBorder="1" applyAlignment="1" quotePrefix="1">
      <alignment horizontal="right" wrapText="1"/>
    </xf>
    <xf numFmtId="172" fontId="15" fillId="2" borderId="3" xfId="0" applyNumberFormat="1" applyFont="1" applyFill="1" applyBorder="1" applyAlignment="1" quotePrefix="1">
      <alignment horizontal="right" wrapText="1"/>
    </xf>
    <xf numFmtId="172" fontId="12" fillId="2" borderId="3" xfId="0" applyNumberFormat="1" applyFont="1" applyFill="1" applyBorder="1" applyAlignment="1" quotePrefix="1">
      <alignment horizontal="right" wrapText="1"/>
    </xf>
    <xf numFmtId="172" fontId="12" fillId="2" borderId="4" xfId="0" applyNumberFormat="1" applyFont="1" applyFill="1" applyBorder="1" applyAlignment="1" quotePrefix="1">
      <alignment horizontal="right" wrapText="1"/>
    </xf>
    <xf numFmtId="0" fontId="7" fillId="0" borderId="5" xfId="0" applyFont="1" applyBorder="1" applyAlignment="1">
      <alignment horizontal="center" vertical="center"/>
    </xf>
    <xf numFmtId="172" fontId="12" fillId="2" borderId="5" xfId="0" applyNumberFormat="1" applyFont="1" applyFill="1" applyBorder="1" applyAlignment="1">
      <alignment horizontal="right" wrapText="1"/>
    </xf>
    <xf numFmtId="172" fontId="0" fillId="0" borderId="0" xfId="0" applyNumberFormat="1" applyFont="1" applyAlignment="1">
      <alignment/>
    </xf>
    <xf numFmtId="41" fontId="17" fillId="2" borderId="4" xfId="0" applyNumberFormat="1" applyFont="1" applyFill="1" applyBorder="1" applyAlignment="1">
      <alignment vertical="center" wrapText="1"/>
    </xf>
    <xf numFmtId="172" fontId="27" fillId="2" borderId="4" xfId="0" applyNumberFormat="1" applyFont="1" applyFill="1" applyBorder="1" applyAlignment="1">
      <alignment horizontal="right" wrapText="1"/>
    </xf>
    <xf numFmtId="0" fontId="7" fillId="2" borderId="10" xfId="0" applyFont="1" applyFill="1" applyBorder="1" applyAlignment="1">
      <alignment horizontal="centerContinuous" vertical="center"/>
    </xf>
    <xf numFmtId="0" fontId="7" fillId="2" borderId="2" xfId="0" applyFont="1" applyFill="1" applyBorder="1" applyAlignment="1">
      <alignment horizontal="centerContinuous" vertical="center"/>
    </xf>
    <xf numFmtId="0" fontId="7" fillId="2" borderId="11" xfId="0" applyFont="1" applyFill="1" applyBorder="1" applyAlignment="1">
      <alignment horizontal="centerContinuous" vertical="center"/>
    </xf>
    <xf numFmtId="172" fontId="15" fillId="2" borderId="3" xfId="0" applyNumberFormat="1" applyFont="1" applyFill="1" applyBorder="1" applyAlignment="1">
      <alignment horizontal="right" wrapText="1"/>
    </xf>
    <xf numFmtId="172" fontId="27" fillId="2" borderId="12" xfId="0" applyNumberFormat="1" applyFont="1" applyFill="1" applyBorder="1" applyAlignment="1" quotePrefix="1">
      <alignment horizontal="right" wrapText="1"/>
    </xf>
    <xf numFmtId="0" fontId="8" fillId="2" borderId="6" xfId="0" applyFont="1" applyFill="1" applyBorder="1" applyAlignment="1">
      <alignment horizontal="center" wrapText="1"/>
    </xf>
    <xf numFmtId="172" fontId="27" fillId="2" borderId="5" xfId="0" applyNumberFormat="1" applyFont="1" applyFill="1" applyBorder="1" applyAlignment="1" quotePrefix="1">
      <alignment horizontal="right" wrapText="1"/>
    </xf>
    <xf numFmtId="172" fontId="27" fillId="2" borderId="4" xfId="0" applyNumberFormat="1" applyFont="1" applyFill="1" applyBorder="1" applyAlignment="1" quotePrefix="1">
      <alignment horizontal="right" wrapText="1"/>
    </xf>
    <xf numFmtId="172" fontId="27" fillId="2" borderId="3" xfId="0" applyNumberFormat="1" applyFont="1" applyFill="1" applyBorder="1" applyAlignment="1" quotePrefix="1">
      <alignment horizontal="right" wrapText="1"/>
    </xf>
    <xf numFmtId="172" fontId="15" fillId="0" borderId="3" xfId="0" applyNumberFormat="1" applyFont="1" applyBorder="1" applyAlignment="1" quotePrefix="1">
      <alignment horizontal="right"/>
    </xf>
    <xf numFmtId="0" fontId="7" fillId="2" borderId="1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3" fontId="28" fillId="2" borderId="14" xfId="0" applyNumberFormat="1" applyFont="1" applyFill="1" applyBorder="1" applyAlignment="1">
      <alignment horizontal="center" vertical="center" wrapText="1"/>
    </xf>
    <xf numFmtId="3" fontId="28" fillId="2" borderId="3" xfId="0" applyNumberFormat="1" applyFont="1" applyFill="1" applyBorder="1" applyAlignment="1">
      <alignment horizontal="center" vertical="center" wrapText="1"/>
    </xf>
    <xf numFmtId="3" fontId="28" fillId="2" borderId="4" xfId="0" applyNumberFormat="1" applyFont="1" applyFill="1" applyBorder="1" applyAlignment="1">
      <alignment horizontal="center" vertical="center" wrapText="1"/>
    </xf>
    <xf numFmtId="3" fontId="28" fillId="2" borderId="13" xfId="0" applyNumberFormat="1" applyFont="1" applyFill="1" applyBorder="1" applyAlignment="1">
      <alignment horizontal="center" vertical="center" wrapText="1"/>
    </xf>
    <xf numFmtId="3" fontId="28" fillId="2" borderId="8" xfId="0" applyNumberFormat="1" applyFont="1" applyFill="1" applyBorder="1" applyAlignment="1">
      <alignment horizontal="center" vertical="center" wrapText="1"/>
    </xf>
    <xf numFmtId="3" fontId="28" fillId="2" borderId="12" xfId="0" applyNumberFormat="1" applyFont="1" applyFill="1" applyBorder="1" applyAlignment="1">
      <alignment horizontal="center" vertical="center" wrapText="1"/>
    </xf>
  </cellXfs>
  <cellStyles count="11">
    <cellStyle name="Normal" xfId="0"/>
    <cellStyle name="??_kc-elec system check list" xfId="15"/>
    <cellStyle name="Comma" xfId="16"/>
    <cellStyle name="Comma [0]" xfId="17"/>
    <cellStyle name="Currency" xfId="18"/>
    <cellStyle name="Currency [0]" xfId="19"/>
    <cellStyle name="Followed Hyperlink" xfId="20"/>
    <cellStyle name="Header1" xfId="21"/>
    <cellStyle name="Header2" xfId="22"/>
    <cellStyle name="Hyperlink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6" sqref="A6:A10"/>
    </sheetView>
  </sheetViews>
  <sheetFormatPr defaultColWidth="8.72265625" defaultRowHeight="16.5"/>
  <cols>
    <col min="1" max="1" width="36.8125" style="4" customWidth="1"/>
    <col min="2" max="2" width="9.453125" style="4" customWidth="1"/>
    <col min="3" max="3" width="9.453125" style="4" hidden="1" customWidth="1"/>
    <col min="4" max="4" width="9.90625" style="4" customWidth="1"/>
    <col min="5" max="5" width="9.54296875" style="4" customWidth="1"/>
    <col min="6" max="6" width="8.99609375" style="4" customWidth="1"/>
    <col min="7" max="8" width="9.36328125" style="4" customWidth="1"/>
    <col min="9" max="9" width="8.6328125" style="4" customWidth="1"/>
    <col min="10" max="10" width="7.6328125" style="4" customWidth="1"/>
    <col min="11" max="16384" width="8.90625" style="4" customWidth="1"/>
  </cols>
  <sheetData>
    <row r="1" spans="1:3" ht="18.75">
      <c r="A1" s="37" t="s">
        <v>0</v>
      </c>
      <c r="B1" s="3"/>
      <c r="C1" s="3"/>
    </row>
    <row r="2" spans="1:3" ht="18.75">
      <c r="A2" s="3"/>
      <c r="B2" s="3"/>
      <c r="C2" s="3"/>
    </row>
    <row r="3" spans="1:10" ht="18.75">
      <c r="A3" s="38" t="s">
        <v>61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ht="18.75">
      <c r="A4" s="38" t="s">
        <v>49</v>
      </c>
      <c r="B4" s="11"/>
      <c r="C4" s="11"/>
      <c r="D4" s="11"/>
      <c r="E4" s="11"/>
      <c r="F4" s="11"/>
      <c r="G4" s="11"/>
      <c r="H4" s="11"/>
      <c r="I4" s="11"/>
      <c r="J4" s="11"/>
    </row>
    <row r="5" spans="6:10" ht="16.5">
      <c r="F5" s="48"/>
      <c r="I5" s="16" t="s">
        <v>4</v>
      </c>
      <c r="J5" s="16"/>
    </row>
    <row r="6" spans="1:10" ht="18" customHeight="1">
      <c r="A6" s="61" t="s">
        <v>3</v>
      </c>
      <c r="B6" s="61" t="s">
        <v>55</v>
      </c>
      <c r="C6" s="67" t="s">
        <v>56</v>
      </c>
      <c r="D6" s="51" t="s">
        <v>57</v>
      </c>
      <c r="E6" s="52"/>
      <c r="F6" s="53"/>
      <c r="G6" s="64" t="s">
        <v>62</v>
      </c>
      <c r="H6" s="12" t="s">
        <v>1</v>
      </c>
      <c r="I6" s="12"/>
      <c r="J6" s="12"/>
    </row>
    <row r="7" spans="1:10" ht="16.5" customHeight="1">
      <c r="A7" s="62"/>
      <c r="B7" s="62"/>
      <c r="C7" s="68"/>
      <c r="D7" s="62" t="s">
        <v>59</v>
      </c>
      <c r="E7" s="62" t="s">
        <v>58</v>
      </c>
      <c r="F7" s="62" t="s">
        <v>63</v>
      </c>
      <c r="G7" s="65"/>
      <c r="H7" s="61" t="s">
        <v>60</v>
      </c>
      <c r="I7" s="61" t="s">
        <v>64</v>
      </c>
      <c r="J7" s="61" t="s">
        <v>65</v>
      </c>
    </row>
    <row r="8" spans="1:10" ht="16.5" customHeight="1">
      <c r="A8" s="62"/>
      <c r="B8" s="62"/>
      <c r="C8" s="68"/>
      <c r="D8" s="62"/>
      <c r="E8" s="62"/>
      <c r="F8" s="62"/>
      <c r="G8" s="65"/>
      <c r="H8" s="62"/>
      <c r="I8" s="62"/>
      <c r="J8" s="62"/>
    </row>
    <row r="9" spans="1:10" ht="16.5">
      <c r="A9" s="62"/>
      <c r="B9" s="62"/>
      <c r="C9" s="68"/>
      <c r="D9" s="62"/>
      <c r="E9" s="62"/>
      <c r="F9" s="62"/>
      <c r="G9" s="65"/>
      <c r="H9" s="62"/>
      <c r="I9" s="62"/>
      <c r="J9" s="62"/>
    </row>
    <row r="10" spans="1:10" ht="16.5">
      <c r="A10" s="63"/>
      <c r="B10" s="63"/>
      <c r="C10" s="69"/>
      <c r="D10" s="63"/>
      <c r="E10" s="63"/>
      <c r="F10" s="63"/>
      <c r="G10" s="66"/>
      <c r="H10" s="63"/>
      <c r="I10" s="63"/>
      <c r="J10" s="63"/>
    </row>
    <row r="11" spans="1:10" ht="16.5">
      <c r="A11" s="56" t="s">
        <v>2</v>
      </c>
      <c r="B11" s="56">
        <v>1</v>
      </c>
      <c r="C11" s="56"/>
      <c r="D11" s="56">
        <v>2</v>
      </c>
      <c r="E11" s="56">
        <v>3</v>
      </c>
      <c r="F11" s="56">
        <v>4</v>
      </c>
      <c r="G11" s="56">
        <v>5</v>
      </c>
      <c r="H11" s="56">
        <v>6</v>
      </c>
      <c r="I11" s="56">
        <v>7</v>
      </c>
      <c r="J11" s="56">
        <v>8</v>
      </c>
    </row>
    <row r="12" spans="1:10" s="9" customFormat="1" ht="16.5">
      <c r="A12" s="40" t="s">
        <v>50</v>
      </c>
      <c r="B12" s="41">
        <v>120848</v>
      </c>
      <c r="C12" s="41">
        <v>8479.44</v>
      </c>
      <c r="D12" s="41">
        <v>9489.79</v>
      </c>
      <c r="E12" s="41">
        <v>9639.99</v>
      </c>
      <c r="F12" s="41">
        <v>86307.83</v>
      </c>
      <c r="G12" s="41">
        <v>73603.34</v>
      </c>
      <c r="H12" s="42">
        <v>101.58275367526572</v>
      </c>
      <c r="I12" s="42">
        <v>117.26075202565536</v>
      </c>
      <c r="J12" s="42">
        <v>71.41850092678406</v>
      </c>
    </row>
    <row r="13" spans="1:10" s="9" customFormat="1" ht="16.5">
      <c r="A13" s="32" t="s">
        <v>51</v>
      </c>
      <c r="B13" s="5"/>
      <c r="C13" s="5"/>
      <c r="D13" s="5"/>
      <c r="E13" s="5"/>
      <c r="F13" s="5"/>
      <c r="G13" s="5"/>
      <c r="H13" s="43"/>
      <c r="I13" s="43"/>
      <c r="J13" s="54"/>
    </row>
    <row r="14" spans="1:10" s="9" customFormat="1" ht="16.5">
      <c r="A14" s="29" t="s">
        <v>39</v>
      </c>
      <c r="B14" s="5">
        <v>13885</v>
      </c>
      <c r="C14" s="5">
        <v>1174.73</v>
      </c>
      <c r="D14" s="5">
        <v>1046.95</v>
      </c>
      <c r="E14" s="5">
        <v>1082.33</v>
      </c>
      <c r="F14" s="5">
        <v>9276.15</v>
      </c>
      <c r="G14" s="5">
        <v>8954.08</v>
      </c>
      <c r="H14" s="43">
        <v>103.37933998758298</v>
      </c>
      <c r="I14" s="43">
        <v>103.59690777835355</v>
      </c>
      <c r="J14" s="43">
        <v>66.8069859560677</v>
      </c>
    </row>
    <row r="15" spans="1:10" ht="16.5">
      <c r="A15" s="30" t="s">
        <v>40</v>
      </c>
      <c r="B15" s="13">
        <v>10545</v>
      </c>
      <c r="C15" s="6">
        <v>864.84</v>
      </c>
      <c r="D15" s="13">
        <v>781.66</v>
      </c>
      <c r="E15" s="13">
        <v>809.2</v>
      </c>
      <c r="F15" s="13">
        <v>6969.23</v>
      </c>
      <c r="G15" s="13">
        <v>6782.32</v>
      </c>
      <c r="H15" s="44">
        <v>103.52327098738583</v>
      </c>
      <c r="I15" s="44">
        <v>102.75584165890137</v>
      </c>
      <c r="J15" s="44">
        <v>66.09037458511142</v>
      </c>
    </row>
    <row r="16" spans="1:10" ht="16.5">
      <c r="A16" s="30" t="s">
        <v>41</v>
      </c>
      <c r="B16" s="13">
        <v>3340</v>
      </c>
      <c r="C16" s="6">
        <v>309.89</v>
      </c>
      <c r="D16" s="13">
        <v>265.29</v>
      </c>
      <c r="E16" s="13">
        <v>273.13</v>
      </c>
      <c r="F16" s="13">
        <v>2306.92</v>
      </c>
      <c r="G16" s="13">
        <v>2171.76</v>
      </c>
      <c r="H16" s="44">
        <v>102.95525651174187</v>
      </c>
      <c r="I16" s="44">
        <v>106.22352377794968</v>
      </c>
      <c r="J16" s="44">
        <v>69.06946107784432</v>
      </c>
    </row>
    <row r="17" spans="1:10" s="9" customFormat="1" ht="16.5">
      <c r="A17" s="29" t="s">
        <v>42</v>
      </c>
      <c r="B17" s="14">
        <v>15790</v>
      </c>
      <c r="C17" s="14">
        <v>1043</v>
      </c>
      <c r="D17" s="14">
        <v>1300.8</v>
      </c>
      <c r="E17" s="14">
        <v>1327.8</v>
      </c>
      <c r="F17" s="14">
        <v>11511.69</v>
      </c>
      <c r="G17" s="14">
        <v>9558.29</v>
      </c>
      <c r="H17" s="43">
        <v>102.07564575645756</v>
      </c>
      <c r="I17" s="43">
        <v>120.43670991359332</v>
      </c>
      <c r="J17" s="43">
        <v>72.90493983533882</v>
      </c>
    </row>
    <row r="18" spans="1:10" ht="16.5">
      <c r="A18" s="30" t="s">
        <v>43</v>
      </c>
      <c r="B18" s="6"/>
      <c r="C18" s="6">
        <v>3.7</v>
      </c>
      <c r="D18" s="13">
        <v>2.32</v>
      </c>
      <c r="E18" s="13">
        <v>2.36</v>
      </c>
      <c r="F18" s="13">
        <v>31.99</v>
      </c>
      <c r="G18" s="13">
        <v>26.71</v>
      </c>
      <c r="H18" s="44">
        <v>101.72413793103448</v>
      </c>
      <c r="I18" s="44">
        <v>119.76787719955071</v>
      </c>
      <c r="J18" s="44"/>
    </row>
    <row r="19" spans="1:10" ht="16.5">
      <c r="A19" s="30" t="s">
        <v>44</v>
      </c>
      <c r="B19" s="6"/>
      <c r="C19" s="6">
        <v>135.2</v>
      </c>
      <c r="D19" s="13">
        <v>156.4</v>
      </c>
      <c r="E19" s="13">
        <v>158.17</v>
      </c>
      <c r="F19" s="13">
        <v>1485.13</v>
      </c>
      <c r="G19" s="13">
        <v>1302.97</v>
      </c>
      <c r="H19" s="44">
        <v>101.1317135549872</v>
      </c>
      <c r="I19" s="44">
        <v>113.98036792865531</v>
      </c>
      <c r="J19" s="44"/>
    </row>
    <row r="20" spans="1:10" ht="16.5">
      <c r="A20" s="30" t="s">
        <v>45</v>
      </c>
      <c r="B20" s="6"/>
      <c r="C20" s="6">
        <v>190.97</v>
      </c>
      <c r="D20" s="13">
        <v>169.8</v>
      </c>
      <c r="E20" s="13">
        <v>171.5</v>
      </c>
      <c r="F20" s="13">
        <v>1493.87</v>
      </c>
      <c r="G20" s="13">
        <v>1359.8</v>
      </c>
      <c r="H20" s="44">
        <v>101.00117785630151</v>
      </c>
      <c r="I20" s="44">
        <v>109.85953816737755</v>
      </c>
      <c r="J20" s="44"/>
    </row>
    <row r="21" spans="1:10" ht="16.5">
      <c r="A21" s="30" t="s">
        <v>46</v>
      </c>
      <c r="B21" s="6"/>
      <c r="C21" s="6">
        <v>713.13</v>
      </c>
      <c r="D21" s="13">
        <v>972.28</v>
      </c>
      <c r="E21" s="13">
        <v>995.77</v>
      </c>
      <c r="F21" s="13">
        <v>8500.7</v>
      </c>
      <c r="G21" s="13">
        <v>6868.81</v>
      </c>
      <c r="H21" s="44">
        <v>102.4159707080265</v>
      </c>
      <c r="I21" s="44">
        <v>123.75797263281414</v>
      </c>
      <c r="J21" s="44"/>
    </row>
    <row r="22" spans="1:10" s="9" customFormat="1" ht="16.5">
      <c r="A22" s="31" t="s">
        <v>47</v>
      </c>
      <c r="B22" s="14">
        <v>91173</v>
      </c>
      <c r="C22" s="14">
        <v>6261.71</v>
      </c>
      <c r="D22" s="60">
        <v>7142.04</v>
      </c>
      <c r="E22" s="60">
        <v>7229.86</v>
      </c>
      <c r="F22" s="60">
        <v>65519.99</v>
      </c>
      <c r="G22" s="60">
        <v>55090.97</v>
      </c>
      <c r="H22" s="43">
        <v>101.22962066860448</v>
      </c>
      <c r="I22" s="43">
        <v>118.9305434266269</v>
      </c>
      <c r="J22" s="43">
        <v>71.86336963794105</v>
      </c>
    </row>
    <row r="23" spans="1:10" ht="16.5">
      <c r="A23" s="32" t="s">
        <v>52</v>
      </c>
      <c r="B23" s="6"/>
      <c r="C23" s="6">
        <v>8479.419000000002</v>
      </c>
      <c r="D23" s="6">
        <v>9489.653</v>
      </c>
      <c r="E23" s="6">
        <v>9640.041000000001</v>
      </c>
      <c r="F23" s="6">
        <v>86307.753</v>
      </c>
      <c r="G23" s="6">
        <v>73603.239</v>
      </c>
      <c r="H23" s="44">
        <v>101.58475763023158</v>
      </c>
      <c r="I23" s="44">
        <v>117.26080831850348</v>
      </c>
      <c r="J23" s="44"/>
    </row>
    <row r="24" spans="1:10" ht="18" customHeight="1">
      <c r="A24" s="26" t="s">
        <v>7</v>
      </c>
      <c r="B24" s="6"/>
      <c r="C24" s="6">
        <v>124.3</v>
      </c>
      <c r="D24" s="6">
        <v>94.02</v>
      </c>
      <c r="E24" s="6">
        <v>96.6</v>
      </c>
      <c r="F24" s="6">
        <v>990.6</v>
      </c>
      <c r="G24" s="6">
        <v>938.7</v>
      </c>
      <c r="H24" s="44">
        <v>102.74409700063813</v>
      </c>
      <c r="I24" s="44">
        <v>105.5289229785874</v>
      </c>
      <c r="J24" s="44"/>
    </row>
    <row r="25" spans="1:10" ht="18" customHeight="1">
      <c r="A25" s="22" t="s">
        <v>26</v>
      </c>
      <c r="B25" s="6"/>
      <c r="C25" s="6">
        <v>1907.595</v>
      </c>
      <c r="D25" s="6">
        <v>2026.22</v>
      </c>
      <c r="E25" s="6">
        <v>2062.7</v>
      </c>
      <c r="F25" s="6">
        <v>20262.82</v>
      </c>
      <c r="G25" s="6">
        <v>16958.26</v>
      </c>
      <c r="H25" s="44">
        <v>101.8003967979785</v>
      </c>
      <c r="I25" s="44">
        <v>119.48643316000582</v>
      </c>
      <c r="J25" s="44"/>
    </row>
    <row r="26" spans="1:10" ht="18" customHeight="1">
      <c r="A26" s="22" t="s">
        <v>8</v>
      </c>
      <c r="B26" s="6"/>
      <c r="C26" s="6">
        <v>117.422</v>
      </c>
      <c r="D26" s="6">
        <v>127.632</v>
      </c>
      <c r="E26" s="6">
        <v>131.012</v>
      </c>
      <c r="F26" s="6">
        <v>1048.67</v>
      </c>
      <c r="G26" s="6">
        <v>907.922</v>
      </c>
      <c r="H26" s="44">
        <v>102.64823868622288</v>
      </c>
      <c r="I26" s="44">
        <v>115.50221274514772</v>
      </c>
      <c r="J26" s="44"/>
    </row>
    <row r="27" spans="1:10" ht="18" customHeight="1">
      <c r="A27" s="23" t="s">
        <v>28</v>
      </c>
      <c r="B27" s="6"/>
      <c r="C27" s="6">
        <v>793.388</v>
      </c>
      <c r="D27" s="6">
        <v>1103.9309999999998</v>
      </c>
      <c r="E27" s="6">
        <v>1121.75</v>
      </c>
      <c r="F27" s="6">
        <v>8862.06</v>
      </c>
      <c r="G27" s="6">
        <v>6960.13</v>
      </c>
      <c r="H27" s="44">
        <v>101.61414073886866</v>
      </c>
      <c r="I27" s="44">
        <v>127.32607005903624</v>
      </c>
      <c r="J27" s="44"/>
    </row>
    <row r="28" spans="1:10" ht="18" customHeight="1">
      <c r="A28" s="23" t="s">
        <v>9</v>
      </c>
      <c r="B28" s="6"/>
      <c r="C28" s="6">
        <v>184.465</v>
      </c>
      <c r="D28" s="6">
        <v>193.31</v>
      </c>
      <c r="E28" s="6">
        <v>195.226</v>
      </c>
      <c r="F28" s="6">
        <v>1913.54</v>
      </c>
      <c r="G28" s="6">
        <v>1685.22</v>
      </c>
      <c r="H28" s="44">
        <v>100.99115410480574</v>
      </c>
      <c r="I28" s="44">
        <v>113.5483794400731</v>
      </c>
      <c r="J28" s="44"/>
    </row>
    <row r="29" spans="1:10" ht="18" customHeight="1">
      <c r="A29" s="21" t="s">
        <v>27</v>
      </c>
      <c r="B29" s="6"/>
      <c r="C29" s="6">
        <v>875.322</v>
      </c>
      <c r="D29" s="6">
        <v>1263.94</v>
      </c>
      <c r="E29" s="6">
        <v>1281.38</v>
      </c>
      <c r="F29" s="6">
        <v>10951.66</v>
      </c>
      <c r="G29" s="6">
        <v>8993.63</v>
      </c>
      <c r="H29" s="44">
        <v>101.3798123328639</v>
      </c>
      <c r="I29" s="44">
        <v>121.77129812989863</v>
      </c>
      <c r="J29" s="44"/>
    </row>
    <row r="30" spans="1:10" ht="18" customHeight="1">
      <c r="A30" s="24" t="s">
        <v>29</v>
      </c>
      <c r="B30" s="6"/>
      <c r="C30" s="6">
        <v>192.113</v>
      </c>
      <c r="D30" s="6">
        <v>177.39</v>
      </c>
      <c r="E30" s="6">
        <v>177.22</v>
      </c>
      <c r="F30" s="6">
        <v>1815.9070000000002</v>
      </c>
      <c r="G30" s="6">
        <v>1522.623</v>
      </c>
      <c r="H30" s="44">
        <v>99.90416596200463</v>
      </c>
      <c r="I30" s="44">
        <v>119.26176079042547</v>
      </c>
      <c r="J30" s="44"/>
    </row>
    <row r="31" spans="1:10" ht="18" customHeight="1">
      <c r="A31" s="25" t="s">
        <v>10</v>
      </c>
      <c r="B31" s="6"/>
      <c r="C31" s="6">
        <v>203.295</v>
      </c>
      <c r="D31" s="6">
        <v>196.853</v>
      </c>
      <c r="E31" s="6">
        <v>198.44600000000003</v>
      </c>
      <c r="F31" s="6">
        <v>1808.902</v>
      </c>
      <c r="G31" s="6">
        <v>1698.88</v>
      </c>
      <c r="H31" s="59">
        <v>100.8092332857513</v>
      </c>
      <c r="I31" s="44">
        <v>106.47614899227726</v>
      </c>
      <c r="J31" s="44"/>
    </row>
    <row r="32" spans="1:10" ht="18" customHeight="1">
      <c r="A32" s="25" t="s">
        <v>30</v>
      </c>
      <c r="B32" s="6"/>
      <c r="C32" s="6">
        <v>5.127000000000001</v>
      </c>
      <c r="D32" s="6">
        <v>5.66</v>
      </c>
      <c r="E32" s="6">
        <v>5.7170000000000005</v>
      </c>
      <c r="F32" s="6">
        <v>49.293</v>
      </c>
      <c r="G32" s="6">
        <v>42.335</v>
      </c>
      <c r="H32" s="44">
        <v>101.0070671378092</v>
      </c>
      <c r="I32" s="44">
        <v>116.43557340262194</v>
      </c>
      <c r="J32" s="44"/>
    </row>
    <row r="33" spans="1:10" ht="18" customHeight="1">
      <c r="A33" s="10" t="s">
        <v>24</v>
      </c>
      <c r="B33" s="6"/>
      <c r="C33" s="6">
        <v>650.57</v>
      </c>
      <c r="D33" s="6">
        <v>606.65</v>
      </c>
      <c r="E33" s="6">
        <v>611.724</v>
      </c>
      <c r="F33" s="6">
        <v>5840.215</v>
      </c>
      <c r="G33" s="6">
        <v>5167.98</v>
      </c>
      <c r="H33" s="44">
        <v>100.83639660430232</v>
      </c>
      <c r="I33" s="44">
        <v>113.00769352822574</v>
      </c>
      <c r="J33" s="44"/>
    </row>
    <row r="34" spans="1:10" ht="18" customHeight="1">
      <c r="A34" s="10" t="s">
        <v>11</v>
      </c>
      <c r="B34" s="6"/>
      <c r="C34" s="6">
        <v>528.819</v>
      </c>
      <c r="D34" s="6">
        <v>533.34</v>
      </c>
      <c r="E34" s="6">
        <v>539.688</v>
      </c>
      <c r="F34" s="6">
        <v>4850.471</v>
      </c>
      <c r="G34" s="6">
        <v>4150.512</v>
      </c>
      <c r="H34" s="44">
        <v>101.19023512206095</v>
      </c>
      <c r="I34" s="44">
        <v>116.86440130759772</v>
      </c>
      <c r="J34" s="44"/>
    </row>
    <row r="35" spans="1:10" ht="18" customHeight="1">
      <c r="A35" s="26" t="s">
        <v>31</v>
      </c>
      <c r="B35" s="6"/>
      <c r="C35" s="6">
        <v>396.77199999999993</v>
      </c>
      <c r="D35" s="6">
        <v>380.22700000000003</v>
      </c>
      <c r="E35" s="6">
        <v>385.206</v>
      </c>
      <c r="F35" s="6">
        <v>3395.222</v>
      </c>
      <c r="G35" s="6">
        <v>3009.95</v>
      </c>
      <c r="H35" s="44">
        <v>101.30948091534793</v>
      </c>
      <c r="I35" s="44">
        <v>112.79994684297083</v>
      </c>
      <c r="J35" s="44"/>
    </row>
    <row r="36" spans="1:10" ht="18" customHeight="1">
      <c r="A36" s="27" t="s">
        <v>12</v>
      </c>
      <c r="B36" s="6"/>
      <c r="C36" s="6">
        <v>166.928</v>
      </c>
      <c r="D36" s="6">
        <v>126.91900000000001</v>
      </c>
      <c r="E36" s="6">
        <v>128.192</v>
      </c>
      <c r="F36" s="6">
        <v>1368.038</v>
      </c>
      <c r="G36" s="6">
        <v>1192.45</v>
      </c>
      <c r="H36" s="44">
        <v>101.00300191460695</v>
      </c>
      <c r="I36" s="44">
        <v>114.72497798649839</v>
      </c>
      <c r="J36" s="44"/>
    </row>
    <row r="37" spans="1:10" ht="18" customHeight="1">
      <c r="A37" s="27" t="s">
        <v>32</v>
      </c>
      <c r="B37" s="6"/>
      <c r="C37" s="6">
        <v>455.615</v>
      </c>
      <c r="D37" s="6">
        <v>596.128</v>
      </c>
      <c r="E37" s="6">
        <v>602.605</v>
      </c>
      <c r="F37" s="6">
        <v>4806.104</v>
      </c>
      <c r="G37" s="6">
        <v>4126.69</v>
      </c>
      <c r="H37" s="59">
        <v>101.08651162166512</v>
      </c>
      <c r="I37" s="44">
        <v>116.46389721544388</v>
      </c>
      <c r="J37" s="44"/>
    </row>
    <row r="38" spans="1:10" ht="18" customHeight="1">
      <c r="A38" s="27" t="s">
        <v>25</v>
      </c>
      <c r="B38" s="6"/>
      <c r="C38" s="6">
        <v>198.507</v>
      </c>
      <c r="D38" s="6">
        <v>178.784</v>
      </c>
      <c r="E38" s="6">
        <v>179.639</v>
      </c>
      <c r="F38" s="6">
        <v>1735.086</v>
      </c>
      <c r="G38" s="6">
        <v>1576.85</v>
      </c>
      <c r="H38" s="44">
        <v>100.47823071415787</v>
      </c>
      <c r="I38" s="44">
        <v>110.03494308272823</v>
      </c>
      <c r="J38" s="44"/>
    </row>
    <row r="39" spans="1:10" ht="18" customHeight="1">
      <c r="A39" s="28" t="s">
        <v>13</v>
      </c>
      <c r="B39" s="6"/>
      <c r="C39" s="6">
        <v>115.74</v>
      </c>
      <c r="D39" s="6">
        <v>73.14200000000001</v>
      </c>
      <c r="E39" s="6">
        <v>73.45</v>
      </c>
      <c r="F39" s="6">
        <v>605.808</v>
      </c>
      <c r="G39" s="6">
        <v>876.47</v>
      </c>
      <c r="H39" s="44">
        <v>100.4210986847502</v>
      </c>
      <c r="I39" s="59">
        <v>69.11907994569123</v>
      </c>
      <c r="J39" s="44"/>
    </row>
    <row r="40" spans="1:10" ht="18" customHeight="1">
      <c r="A40" s="28" t="s">
        <v>33</v>
      </c>
      <c r="B40" s="6"/>
      <c r="C40" s="6">
        <v>618.939</v>
      </c>
      <c r="D40" s="6">
        <v>608.84</v>
      </c>
      <c r="E40" s="6">
        <v>618.566</v>
      </c>
      <c r="F40" s="6">
        <v>5616.603</v>
      </c>
      <c r="G40" s="6">
        <v>4982.99</v>
      </c>
      <c r="H40" s="44">
        <v>101.59746402995864</v>
      </c>
      <c r="I40" s="44">
        <v>112.71551819289223</v>
      </c>
      <c r="J40" s="44"/>
    </row>
    <row r="41" spans="1:10" ht="18" customHeight="1">
      <c r="A41" s="28" t="s">
        <v>14</v>
      </c>
      <c r="B41" s="6"/>
      <c r="C41" s="6">
        <v>87.01</v>
      </c>
      <c r="D41" s="6">
        <v>75.10199999999999</v>
      </c>
      <c r="E41" s="6">
        <v>76.038</v>
      </c>
      <c r="F41" s="6">
        <v>710.1110000000001</v>
      </c>
      <c r="G41" s="6">
        <v>635.192</v>
      </c>
      <c r="H41" s="44">
        <v>101.24630502516578</v>
      </c>
      <c r="I41" s="44">
        <v>111.7947014446026</v>
      </c>
      <c r="J41" s="44"/>
    </row>
    <row r="42" spans="1:10" ht="18" customHeight="1">
      <c r="A42" s="28" t="s">
        <v>34</v>
      </c>
      <c r="B42" s="6"/>
      <c r="C42" s="6">
        <v>140.155</v>
      </c>
      <c r="D42" s="6">
        <v>138.141</v>
      </c>
      <c r="E42" s="6">
        <v>139.362</v>
      </c>
      <c r="F42" s="6">
        <v>1205.137</v>
      </c>
      <c r="G42" s="6">
        <v>1063.713</v>
      </c>
      <c r="H42" s="44">
        <v>100.8838795144092</v>
      </c>
      <c r="I42" s="44">
        <v>113.29531555974215</v>
      </c>
      <c r="J42" s="44"/>
    </row>
    <row r="43" spans="1:10" ht="18" customHeight="1">
      <c r="A43" s="27" t="s">
        <v>35</v>
      </c>
      <c r="B43" s="6"/>
      <c r="C43" s="6">
        <v>194.41899999999998</v>
      </c>
      <c r="D43" s="6">
        <v>288.829</v>
      </c>
      <c r="E43" s="6">
        <v>292.10699999999997</v>
      </c>
      <c r="F43" s="6">
        <v>2625.132</v>
      </c>
      <c r="G43" s="6">
        <v>2224.944</v>
      </c>
      <c r="H43" s="44">
        <v>101.13492758691127</v>
      </c>
      <c r="I43" s="44">
        <v>117.98643022026623</v>
      </c>
      <c r="J43" s="44"/>
    </row>
    <row r="44" spans="1:10" ht="18" customHeight="1">
      <c r="A44" s="27" t="s">
        <v>15</v>
      </c>
      <c r="B44" s="6"/>
      <c r="C44" s="6">
        <v>125.519</v>
      </c>
      <c r="D44" s="6">
        <v>149.215</v>
      </c>
      <c r="E44" s="6">
        <v>150.901</v>
      </c>
      <c r="F44" s="6">
        <v>1359.747</v>
      </c>
      <c r="G44" s="6">
        <v>1151.1</v>
      </c>
      <c r="H44" s="44">
        <v>101.12991321247864</v>
      </c>
      <c r="I44" s="44">
        <v>118.12587959343239</v>
      </c>
      <c r="J44" s="44"/>
    </row>
    <row r="45" spans="1:10" ht="18" customHeight="1">
      <c r="A45" s="24" t="s">
        <v>36</v>
      </c>
      <c r="B45" s="6"/>
      <c r="C45" s="6">
        <v>355.379</v>
      </c>
      <c r="D45" s="6">
        <v>421.794</v>
      </c>
      <c r="E45" s="6">
        <v>428.42600000000004</v>
      </c>
      <c r="F45" s="6">
        <v>3810.527</v>
      </c>
      <c r="G45" s="6">
        <v>3198.55</v>
      </c>
      <c r="H45" s="44">
        <v>101.57233151728096</v>
      </c>
      <c r="I45" s="44">
        <v>119.13295086836222</v>
      </c>
      <c r="J45" s="44"/>
    </row>
    <row r="46" spans="1:10" ht="18" customHeight="1">
      <c r="A46" s="24" t="s">
        <v>16</v>
      </c>
      <c r="B46" s="6"/>
      <c r="C46" s="6">
        <v>0.49</v>
      </c>
      <c r="D46" s="6">
        <v>0.69</v>
      </c>
      <c r="E46" s="6">
        <v>0.7</v>
      </c>
      <c r="F46" s="6">
        <v>5.73</v>
      </c>
      <c r="G46" s="6">
        <v>5.15</v>
      </c>
      <c r="H46" s="44">
        <v>101.44927536231884</v>
      </c>
      <c r="I46" s="44">
        <v>111.2621359223301</v>
      </c>
      <c r="J46" s="44"/>
    </row>
    <row r="47" spans="1:10" ht="18" customHeight="1">
      <c r="A47" s="17" t="s">
        <v>37</v>
      </c>
      <c r="B47" s="6"/>
      <c r="C47" s="6">
        <v>9.99</v>
      </c>
      <c r="D47" s="6">
        <v>106.636</v>
      </c>
      <c r="E47" s="6">
        <v>126.936</v>
      </c>
      <c r="F47" s="6">
        <v>534.34</v>
      </c>
      <c r="G47" s="6">
        <v>408.898</v>
      </c>
      <c r="H47" s="44">
        <v>119.03672305787916</v>
      </c>
      <c r="I47" s="59">
        <v>130.6780664126506</v>
      </c>
      <c r="J47" s="44"/>
    </row>
    <row r="48" spans="1:10" ht="18" customHeight="1">
      <c r="A48" s="18" t="s">
        <v>38</v>
      </c>
      <c r="B48" s="15"/>
      <c r="C48" s="7">
        <v>31.54</v>
      </c>
      <c r="D48" s="7">
        <v>16.26</v>
      </c>
      <c r="E48" s="7">
        <v>16.45</v>
      </c>
      <c r="F48" s="7">
        <v>136.03</v>
      </c>
      <c r="G48" s="7">
        <v>124.1</v>
      </c>
      <c r="H48" s="45">
        <v>101.16851168511684</v>
      </c>
      <c r="I48" s="45">
        <v>109.61321514907334</v>
      </c>
      <c r="J48" s="45"/>
    </row>
    <row r="49" spans="1:10" ht="18" customHeight="1" hidden="1">
      <c r="A49" s="39"/>
      <c r="B49" s="19"/>
      <c r="C49" s="20">
        <f>SUM(C50:C58)</f>
        <v>8479.419</v>
      </c>
      <c r="D49" s="20">
        <f>SUM(D50:D58)</f>
        <v>9489.653</v>
      </c>
      <c r="E49" s="20">
        <f>SUM(E50:E58)</f>
        <v>9640.041000000001</v>
      </c>
      <c r="F49" s="20">
        <f>SUM(F50:F58)</f>
        <v>86307.753</v>
      </c>
      <c r="G49" s="20">
        <f>SUM(G50:G58)</f>
        <v>73603.239</v>
      </c>
      <c r="H49" s="34"/>
      <c r="I49" s="34"/>
      <c r="J49" s="35"/>
    </row>
    <row r="50" spans="1:10" ht="16.5" hidden="1">
      <c r="A50" s="17" t="s">
        <v>17</v>
      </c>
      <c r="C50" s="6">
        <f>C24+C35</f>
        <v>521.0719999999999</v>
      </c>
      <c r="D50" s="6">
        <f>D24+D35</f>
        <v>474.247</v>
      </c>
      <c r="E50" s="6">
        <f>E24+E35</f>
        <v>481.80600000000004</v>
      </c>
      <c r="F50" s="6">
        <f>F24+F35</f>
        <v>4385.822</v>
      </c>
      <c r="G50" s="6">
        <f>G24+G35</f>
        <v>3948.6499999999996</v>
      </c>
      <c r="H50" s="34">
        <f aca="true" t="shared" si="0" ref="H50:H58">F50/D50*100</f>
        <v>924.7969939714959</v>
      </c>
      <c r="I50" s="34"/>
      <c r="J50" s="35" t="e">
        <f>#REF!/G50*100</f>
        <v>#REF!</v>
      </c>
    </row>
    <row r="51" spans="1:10" ht="16.5" hidden="1">
      <c r="A51" s="17" t="s">
        <v>18</v>
      </c>
      <c r="C51" s="6">
        <f>C25+C26</f>
        <v>2025.017</v>
      </c>
      <c r="D51" s="6">
        <f>D25+D26</f>
        <v>2153.852</v>
      </c>
      <c r="E51" s="6">
        <f>E25+E26</f>
        <v>2193.712</v>
      </c>
      <c r="F51" s="6">
        <f>F25+F26</f>
        <v>21311.489999999998</v>
      </c>
      <c r="G51" s="6">
        <f>G25+G26</f>
        <v>17866.181999999997</v>
      </c>
      <c r="H51" s="34">
        <f t="shared" si="0"/>
        <v>989.4593500389069</v>
      </c>
      <c r="I51" s="34"/>
      <c r="J51" s="35" t="e">
        <f>#REF!/G51*100</f>
        <v>#REF!</v>
      </c>
    </row>
    <row r="52" spans="1:10" ht="16.5" hidden="1">
      <c r="A52" s="17" t="s">
        <v>19</v>
      </c>
      <c r="C52" s="6">
        <f>C27+C28+C29</f>
        <v>1853.1750000000002</v>
      </c>
      <c r="D52" s="6">
        <f>D27+D28+D29</f>
        <v>2561.1809999999996</v>
      </c>
      <c r="E52" s="6">
        <f>E27+E28+E29</f>
        <v>2598.356</v>
      </c>
      <c r="F52" s="6">
        <f>F27+F28+F29</f>
        <v>21727.26</v>
      </c>
      <c r="G52" s="6">
        <f>G27+G28+G29</f>
        <v>17638.98</v>
      </c>
      <c r="H52" s="34">
        <f t="shared" si="0"/>
        <v>848.3297353837937</v>
      </c>
      <c r="I52" s="34"/>
      <c r="J52" s="35" t="e">
        <f>#REF!/G52*100</f>
        <v>#REF!</v>
      </c>
    </row>
    <row r="53" spans="1:10" ht="16.5" hidden="1">
      <c r="A53" s="17" t="s">
        <v>20</v>
      </c>
      <c r="C53" s="6">
        <f>C30+C45+C46</f>
        <v>547.982</v>
      </c>
      <c r="D53" s="6">
        <f>D30+D45+D46</f>
        <v>599.874</v>
      </c>
      <c r="E53" s="6">
        <f>E30+E45+E46</f>
        <v>606.3460000000001</v>
      </c>
      <c r="F53" s="6">
        <f>F30+F45+F46</f>
        <v>5632.164</v>
      </c>
      <c r="G53" s="6">
        <f>G30+G45+G46</f>
        <v>4726.323</v>
      </c>
      <c r="H53" s="34">
        <f t="shared" si="0"/>
        <v>938.8911671451003</v>
      </c>
      <c r="I53" s="34"/>
      <c r="J53" s="35" t="e">
        <f>#REF!/G53*100</f>
        <v>#REF!</v>
      </c>
    </row>
    <row r="54" spans="1:10" ht="16.5" hidden="1">
      <c r="A54" s="17" t="s">
        <v>5</v>
      </c>
      <c r="C54" s="6">
        <f>C31+C32</f>
        <v>208.422</v>
      </c>
      <c r="D54" s="6">
        <f>D31+D32</f>
        <v>202.513</v>
      </c>
      <c r="E54" s="6">
        <f>E31+E32</f>
        <v>204.16300000000004</v>
      </c>
      <c r="F54" s="6">
        <f>F31+F32</f>
        <v>1858.195</v>
      </c>
      <c r="G54" s="6">
        <f>G31+G32</f>
        <v>1741.2150000000001</v>
      </c>
      <c r="H54" s="34">
        <f t="shared" si="0"/>
        <v>917.5682548774646</v>
      </c>
      <c r="I54" s="34"/>
      <c r="J54" s="35" t="e">
        <f>#REF!/G54*100</f>
        <v>#REF!</v>
      </c>
    </row>
    <row r="55" spans="1:10" ht="16.5" hidden="1">
      <c r="A55" s="17" t="s">
        <v>6</v>
      </c>
      <c r="C55" s="6">
        <f>C33+C34</f>
        <v>1179.3890000000001</v>
      </c>
      <c r="D55" s="6">
        <f>D33+D34</f>
        <v>1139.99</v>
      </c>
      <c r="E55" s="6">
        <f>E33+E34</f>
        <v>1151.412</v>
      </c>
      <c r="F55" s="6">
        <f>F33+F34</f>
        <v>10690.686</v>
      </c>
      <c r="G55" s="6">
        <f>G33+G34</f>
        <v>9318.491999999998</v>
      </c>
      <c r="H55" s="34">
        <f t="shared" si="0"/>
        <v>937.7876998921042</v>
      </c>
      <c r="I55" s="34"/>
      <c r="J55" s="35" t="e">
        <f>#REF!/G55*100</f>
        <v>#REF!</v>
      </c>
    </row>
    <row r="56" spans="1:10" ht="16.5" hidden="1">
      <c r="A56" s="17" t="s">
        <v>21</v>
      </c>
      <c r="C56" s="6">
        <f>C36+C37+C38+C43+C44</f>
        <v>1140.9879999999998</v>
      </c>
      <c r="D56" s="6">
        <f>D36+D37+D38+D43+D44</f>
        <v>1339.875</v>
      </c>
      <c r="E56" s="6">
        <f>E36+E37+E38+E43+E44</f>
        <v>1353.4440000000002</v>
      </c>
      <c r="F56" s="6">
        <f>F36+F37+F38+F43+F44</f>
        <v>11894.107</v>
      </c>
      <c r="G56" s="6">
        <f>G36+G37+G38+G43+G44</f>
        <v>10272.034</v>
      </c>
      <c r="H56" s="34">
        <f t="shared" si="0"/>
        <v>887.7027334639425</v>
      </c>
      <c r="I56" s="34"/>
      <c r="J56" s="35" t="e">
        <f>#REF!/G56*100</f>
        <v>#REF!</v>
      </c>
    </row>
    <row r="57" spans="1:10" ht="16.5" hidden="1">
      <c r="A57" s="17" t="s">
        <v>22</v>
      </c>
      <c r="C57" s="6">
        <f>C39+C40+C41+C42</f>
        <v>961.8439999999999</v>
      </c>
      <c r="D57" s="6">
        <f>D39+D40+D41+D42</f>
        <v>895.225</v>
      </c>
      <c r="E57" s="6">
        <f>E39+E40+E41+E42</f>
        <v>907.416</v>
      </c>
      <c r="F57" s="6">
        <f>F39+F40+F41+F42</f>
        <v>8137.659</v>
      </c>
      <c r="G57" s="6">
        <f>G39+G40+G41+G42</f>
        <v>7558.365</v>
      </c>
      <c r="H57" s="34">
        <f t="shared" si="0"/>
        <v>909.0071211148035</v>
      </c>
      <c r="I57" s="34"/>
      <c r="J57" s="35" t="e">
        <f>#REF!/G57*100</f>
        <v>#REF!</v>
      </c>
    </row>
    <row r="58" spans="1:10" ht="16.5" hidden="1">
      <c r="A58" s="17" t="s">
        <v>23</v>
      </c>
      <c r="C58" s="6">
        <f>C47+C48</f>
        <v>41.53</v>
      </c>
      <c r="D58" s="6">
        <f>D47+D48</f>
        <v>122.896</v>
      </c>
      <c r="E58" s="6">
        <f>E47+E48</f>
        <v>143.386</v>
      </c>
      <c r="F58" s="6">
        <f>F47+F48</f>
        <v>670.37</v>
      </c>
      <c r="G58" s="6">
        <f>G47+G48</f>
        <v>532.998</v>
      </c>
      <c r="H58" s="34">
        <f t="shared" si="0"/>
        <v>545.4774768910298</v>
      </c>
      <c r="I58" s="34"/>
      <c r="J58" s="35" t="e">
        <f>#REF!/G58*100</f>
        <v>#REF!</v>
      </c>
    </row>
  </sheetData>
  <mergeCells count="10">
    <mergeCell ref="A6:A10"/>
    <mergeCell ref="B6:B10"/>
    <mergeCell ref="D7:D10"/>
    <mergeCell ref="F7:F10"/>
    <mergeCell ref="E7:E10"/>
    <mergeCell ref="C6:C10"/>
    <mergeCell ref="H7:H10"/>
    <mergeCell ref="I7:I10"/>
    <mergeCell ref="J7:J10"/>
    <mergeCell ref="G6:G10"/>
  </mergeCells>
  <printOptions/>
  <pageMargins left="0.36" right="0.16" top="0.66" bottom="0.33" header="0.17" footer="0.16"/>
  <pageSetup firstPageNumber="1" useFirstPageNumber="1" horizontalDpi="600" verticalDpi="600" orientation="landscape" paperSize="9" r:id="rId3"/>
  <headerFooter alignWithMargins="0"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A1" sqref="A1"/>
    </sheetView>
  </sheetViews>
  <sheetFormatPr defaultColWidth="8.72265625" defaultRowHeight="16.5"/>
  <cols>
    <col min="1" max="1" width="39.36328125" style="4" customWidth="1"/>
    <col min="2" max="3" width="9.99609375" style="4" hidden="1" customWidth="1"/>
    <col min="4" max="4" width="10.54296875" style="4" customWidth="1"/>
    <col min="5" max="5" width="10.36328125" style="4" customWidth="1"/>
    <col min="6" max="6" width="9.54296875" style="4" customWidth="1"/>
    <col min="7" max="8" width="9.36328125" style="4" customWidth="1"/>
    <col min="9" max="9" width="8.8125" style="4" customWidth="1"/>
    <col min="10" max="16384" width="8.90625" style="4" customWidth="1"/>
  </cols>
  <sheetData>
    <row r="1" spans="1:3" ht="18.75">
      <c r="A1" s="37" t="s">
        <v>0</v>
      </c>
      <c r="B1" s="3"/>
      <c r="C1" s="3"/>
    </row>
    <row r="2" spans="1:3" ht="18.75">
      <c r="A2" s="3"/>
      <c r="B2" s="3"/>
      <c r="C2" s="3"/>
    </row>
    <row r="3" spans="1:9" ht="18.75">
      <c r="A3" s="38" t="s">
        <v>66</v>
      </c>
      <c r="B3" s="11"/>
      <c r="C3" s="11"/>
      <c r="D3" s="11"/>
      <c r="E3" s="11"/>
      <c r="F3" s="11"/>
      <c r="G3" s="11"/>
      <c r="H3" s="11"/>
      <c r="I3" s="11"/>
    </row>
    <row r="4" spans="1:9" ht="18.75">
      <c r="A4" s="38" t="s">
        <v>48</v>
      </c>
      <c r="B4" s="11"/>
      <c r="C4" s="11"/>
      <c r="D4" s="11"/>
      <c r="E4" s="11"/>
      <c r="F4" s="11"/>
      <c r="G4" s="11"/>
      <c r="H4" s="11"/>
      <c r="I4" s="11"/>
    </row>
    <row r="5" ht="16.5">
      <c r="H5" s="16" t="s">
        <v>4</v>
      </c>
    </row>
    <row r="6" spans="1:9" ht="18" customHeight="1">
      <c r="A6" s="61" t="s">
        <v>3</v>
      </c>
      <c r="B6" s="61" t="s">
        <v>54</v>
      </c>
      <c r="C6" s="64" t="s">
        <v>56</v>
      </c>
      <c r="D6" s="51" t="s">
        <v>57</v>
      </c>
      <c r="E6" s="52"/>
      <c r="F6" s="53"/>
      <c r="G6" s="64" t="s">
        <v>62</v>
      </c>
      <c r="H6" s="12" t="s">
        <v>1</v>
      </c>
      <c r="I6" s="12"/>
    </row>
    <row r="7" spans="1:9" ht="16.5" customHeight="1">
      <c r="A7" s="62"/>
      <c r="B7" s="62"/>
      <c r="C7" s="65"/>
      <c r="D7" s="62" t="s">
        <v>59</v>
      </c>
      <c r="E7" s="62" t="s">
        <v>58</v>
      </c>
      <c r="F7" s="62" t="s">
        <v>63</v>
      </c>
      <c r="G7" s="65"/>
      <c r="H7" s="61" t="s">
        <v>60</v>
      </c>
      <c r="I7" s="61" t="s">
        <v>64</v>
      </c>
    </row>
    <row r="8" spans="1:9" ht="16.5">
      <c r="A8" s="62"/>
      <c r="B8" s="62"/>
      <c r="C8" s="65"/>
      <c r="D8" s="62"/>
      <c r="E8" s="62"/>
      <c r="F8" s="62"/>
      <c r="G8" s="65"/>
      <c r="H8" s="62"/>
      <c r="I8" s="62"/>
    </row>
    <row r="9" spans="1:9" ht="16.5">
      <c r="A9" s="62"/>
      <c r="B9" s="62"/>
      <c r="C9" s="65"/>
      <c r="D9" s="62"/>
      <c r="E9" s="62"/>
      <c r="F9" s="62"/>
      <c r="G9" s="65"/>
      <c r="H9" s="62"/>
      <c r="I9" s="62"/>
    </row>
    <row r="10" spans="1:9" ht="16.5">
      <c r="A10" s="63"/>
      <c r="B10" s="63"/>
      <c r="C10" s="66"/>
      <c r="D10" s="63"/>
      <c r="E10" s="63"/>
      <c r="F10" s="63"/>
      <c r="G10" s="66"/>
      <c r="H10" s="63"/>
      <c r="I10" s="63"/>
    </row>
    <row r="11" spans="1:9" ht="16.5">
      <c r="A11" s="56" t="s">
        <v>2</v>
      </c>
      <c r="B11" s="56">
        <v>1</v>
      </c>
      <c r="C11" s="56"/>
      <c r="D11" s="56">
        <v>1</v>
      </c>
      <c r="E11" s="56">
        <v>2</v>
      </c>
      <c r="F11" s="56">
        <v>3</v>
      </c>
      <c r="G11" s="56">
        <v>4</v>
      </c>
      <c r="H11" s="56">
        <v>5</v>
      </c>
      <c r="I11" s="56">
        <v>6</v>
      </c>
    </row>
    <row r="12" spans="1:9" s="9" customFormat="1" ht="24" customHeight="1">
      <c r="A12" s="33" t="s">
        <v>50</v>
      </c>
      <c r="B12" s="8">
        <f>TPKTế!B12</f>
        <v>120848</v>
      </c>
      <c r="C12" s="8">
        <f>SUM(C13:C21)</f>
        <v>8479.419</v>
      </c>
      <c r="D12" s="8">
        <v>9489.653</v>
      </c>
      <c r="E12" s="8">
        <v>9640.041000000001</v>
      </c>
      <c r="F12" s="8">
        <v>86307.753</v>
      </c>
      <c r="G12" s="8">
        <v>73603.239</v>
      </c>
      <c r="H12" s="36">
        <v>101.58475763023158</v>
      </c>
      <c r="I12" s="36">
        <v>117.26080831850348</v>
      </c>
    </row>
    <row r="13" spans="1:9" ht="23.25" customHeight="1">
      <c r="A13" s="17" t="s">
        <v>17</v>
      </c>
      <c r="B13" s="6">
        <v>6443.098739999999</v>
      </c>
      <c r="C13" s="6">
        <f>TPKTế!C50</f>
        <v>521.0719999999999</v>
      </c>
      <c r="D13" s="6">
        <v>474.247</v>
      </c>
      <c r="E13" s="6">
        <v>481.80600000000004</v>
      </c>
      <c r="F13" s="6">
        <v>4385.822</v>
      </c>
      <c r="G13" s="6">
        <v>3948.65</v>
      </c>
      <c r="H13" s="34">
        <v>101.59389516433421</v>
      </c>
      <c r="I13" s="34">
        <v>111.07142947589684</v>
      </c>
    </row>
    <row r="14" spans="1:9" ht="23.25" customHeight="1">
      <c r="A14" s="17" t="s">
        <v>18</v>
      </c>
      <c r="B14" s="6">
        <v>32313.263220000004</v>
      </c>
      <c r="C14" s="6">
        <f>TPKTế!C51</f>
        <v>2025.017</v>
      </c>
      <c r="D14" s="6">
        <v>2153.852</v>
      </c>
      <c r="E14" s="6">
        <v>2193.712</v>
      </c>
      <c r="F14" s="6">
        <v>21311.49</v>
      </c>
      <c r="G14" s="6">
        <v>17866.181999999997</v>
      </c>
      <c r="H14" s="57">
        <v>101.85063783398303</v>
      </c>
      <c r="I14" s="34">
        <v>119.28396341199257</v>
      </c>
    </row>
    <row r="15" spans="1:9" ht="23.25" customHeight="1">
      <c r="A15" s="17" t="s">
        <v>19</v>
      </c>
      <c r="B15" s="6">
        <v>29685.279835</v>
      </c>
      <c r="C15" s="6">
        <f>TPKTế!C52</f>
        <v>1853.1750000000002</v>
      </c>
      <c r="D15" s="6">
        <v>2561.1809999999996</v>
      </c>
      <c r="E15" s="6">
        <v>2598.356</v>
      </c>
      <c r="F15" s="6">
        <v>21727.26</v>
      </c>
      <c r="G15" s="6">
        <v>17638.98</v>
      </c>
      <c r="H15" s="34">
        <v>101.45147882949314</v>
      </c>
      <c r="I15" s="34">
        <v>123.17753067354234</v>
      </c>
    </row>
    <row r="16" spans="1:9" ht="23.25" customHeight="1">
      <c r="A16" s="17" t="s">
        <v>20</v>
      </c>
      <c r="B16" s="6">
        <v>7596.489449999999</v>
      </c>
      <c r="C16" s="6">
        <f>TPKTế!C53</f>
        <v>547.982</v>
      </c>
      <c r="D16" s="6">
        <v>599.874</v>
      </c>
      <c r="E16" s="6">
        <v>606.3460000000001</v>
      </c>
      <c r="F16" s="6">
        <v>5632.164</v>
      </c>
      <c r="G16" s="6">
        <v>4726.323</v>
      </c>
      <c r="H16" s="34">
        <v>101.07889323424588</v>
      </c>
      <c r="I16" s="34">
        <v>119.16587165117576</v>
      </c>
    </row>
    <row r="17" spans="1:9" ht="23.25" customHeight="1">
      <c r="A17" s="17" t="s">
        <v>5</v>
      </c>
      <c r="B17" s="6">
        <v>2684.69712</v>
      </c>
      <c r="C17" s="6">
        <f>TPKTế!C54</f>
        <v>208.422</v>
      </c>
      <c r="D17" s="6">
        <v>202.513</v>
      </c>
      <c r="E17" s="6">
        <v>204.16300000000004</v>
      </c>
      <c r="F17" s="6">
        <v>1858.195</v>
      </c>
      <c r="G17" s="6">
        <v>1741.215</v>
      </c>
      <c r="H17" s="57">
        <v>100.8147625090735</v>
      </c>
      <c r="I17" s="34">
        <v>106.71829728092163</v>
      </c>
    </row>
    <row r="18" spans="1:9" ht="23.25" customHeight="1">
      <c r="A18" s="17" t="s">
        <v>6</v>
      </c>
      <c r="B18" s="6">
        <v>14230.841900000001</v>
      </c>
      <c r="C18" s="6">
        <f>TPKTế!C55</f>
        <v>1179.3890000000001</v>
      </c>
      <c r="D18" s="6">
        <v>1139.99</v>
      </c>
      <c r="E18" s="6">
        <v>1151.412</v>
      </c>
      <c r="F18" s="6">
        <v>10690.686</v>
      </c>
      <c r="G18" s="6">
        <v>9318.491999999998</v>
      </c>
      <c r="H18" s="34">
        <v>101.00193861349662</v>
      </c>
      <c r="I18" s="34">
        <v>114.72549421086589</v>
      </c>
    </row>
    <row r="19" spans="1:9" ht="23.25" customHeight="1">
      <c r="A19" s="17" t="s">
        <v>21</v>
      </c>
      <c r="B19" s="6">
        <v>16738.777935000002</v>
      </c>
      <c r="C19" s="6">
        <f>TPKTế!C56</f>
        <v>1140.9879999999998</v>
      </c>
      <c r="D19" s="6">
        <v>1339.875</v>
      </c>
      <c r="E19" s="6">
        <v>1353.4440000000002</v>
      </c>
      <c r="F19" s="6">
        <v>11894.107</v>
      </c>
      <c r="G19" s="6">
        <v>10272.034</v>
      </c>
      <c r="H19" s="34">
        <v>101.01270640917997</v>
      </c>
      <c r="I19" s="34">
        <v>115.79115684391232</v>
      </c>
    </row>
    <row r="20" spans="1:9" ht="23.25" customHeight="1">
      <c r="A20" s="17" t="s">
        <v>22</v>
      </c>
      <c r="B20" s="6">
        <v>10332.19635</v>
      </c>
      <c r="C20" s="6">
        <f>TPKTế!C57</f>
        <v>961.8439999999999</v>
      </c>
      <c r="D20" s="6">
        <v>895.225</v>
      </c>
      <c r="E20" s="6">
        <v>907.416</v>
      </c>
      <c r="F20" s="6">
        <v>8137.659</v>
      </c>
      <c r="G20" s="6">
        <v>7558.365</v>
      </c>
      <c r="H20" s="34">
        <v>101.3617805579603</v>
      </c>
      <c r="I20" s="34">
        <v>107.66427659950266</v>
      </c>
    </row>
    <row r="21" spans="1:9" ht="23.25" customHeight="1">
      <c r="A21" s="49" t="s">
        <v>23</v>
      </c>
      <c r="B21" s="50">
        <v>823</v>
      </c>
      <c r="C21" s="7">
        <f>TPKTế!C58</f>
        <v>41.53</v>
      </c>
      <c r="D21" s="7">
        <v>122.896</v>
      </c>
      <c r="E21" s="7">
        <v>143.386</v>
      </c>
      <c r="F21" s="7">
        <v>670.37</v>
      </c>
      <c r="G21" s="7">
        <v>532.998</v>
      </c>
      <c r="H21" s="45">
        <v>116.67263377164431</v>
      </c>
      <c r="I21" s="58">
        <v>125.77345505986888</v>
      </c>
    </row>
    <row r="22" spans="1:9" ht="16.5" hidden="1">
      <c r="A22" s="46" t="s">
        <v>53</v>
      </c>
      <c r="B22" s="47"/>
      <c r="C22" s="20"/>
      <c r="I22" s="55"/>
    </row>
    <row r="23" spans="1:7" ht="16.5" hidden="1">
      <c r="A23" s="17" t="s">
        <v>17</v>
      </c>
      <c r="B23" s="6"/>
      <c r="C23" s="6"/>
      <c r="D23" s="6"/>
      <c r="E23" s="6"/>
      <c r="F23" s="6">
        <f aca="true" t="shared" si="0" ref="F23:G31">F13/F$12*100</f>
        <v>5.081608369528517</v>
      </c>
      <c r="G23" s="6">
        <f t="shared" si="0"/>
        <v>5.36477749301223</v>
      </c>
    </row>
    <row r="24" spans="1:7" ht="16.5" hidden="1">
      <c r="A24" s="17" t="s">
        <v>18</v>
      </c>
      <c r="B24" s="6"/>
      <c r="C24" s="6"/>
      <c r="D24" s="6"/>
      <c r="E24" s="6"/>
      <c r="F24" s="6">
        <f t="shared" si="0"/>
        <v>24.692439855316362</v>
      </c>
      <c r="G24" s="6">
        <f t="shared" si="0"/>
        <v>24.273635566499998</v>
      </c>
    </row>
    <row r="25" spans="1:7" ht="16.5" hidden="1">
      <c r="A25" s="17" t="s">
        <v>19</v>
      </c>
      <c r="B25" s="6"/>
      <c r="C25" s="6"/>
      <c r="D25" s="6"/>
      <c r="E25" s="6"/>
      <c r="F25" s="6">
        <f t="shared" si="0"/>
        <v>25.17416946308404</v>
      </c>
      <c r="G25" s="6">
        <f t="shared" si="0"/>
        <v>23.96495078158177</v>
      </c>
    </row>
    <row r="26" spans="1:7" ht="16.5" hidden="1">
      <c r="A26" s="17" t="s">
        <v>20</v>
      </c>
      <c r="B26" s="6"/>
      <c r="C26" s="6"/>
      <c r="D26" s="6"/>
      <c r="E26" s="6"/>
      <c r="F26" s="6">
        <f t="shared" si="0"/>
        <v>6.525675624992809</v>
      </c>
      <c r="G26" s="6">
        <f t="shared" si="0"/>
        <v>6.421351919037151</v>
      </c>
    </row>
    <row r="27" spans="1:7" ht="16.5" hidden="1">
      <c r="A27" s="17" t="s">
        <v>5</v>
      </c>
      <c r="B27" s="6"/>
      <c r="C27" s="6"/>
      <c r="D27" s="6"/>
      <c r="E27" s="6"/>
      <c r="F27" s="6">
        <f t="shared" si="0"/>
        <v>2.152987345180913</v>
      </c>
      <c r="G27" s="6">
        <f t="shared" si="0"/>
        <v>2.365677140920388</v>
      </c>
    </row>
    <row r="28" spans="1:7" ht="16.5" hidden="1">
      <c r="A28" s="17" t="s">
        <v>6</v>
      </c>
      <c r="B28" s="6"/>
      <c r="C28" s="6"/>
      <c r="D28" s="6"/>
      <c r="E28" s="6"/>
      <c r="F28" s="6">
        <f t="shared" si="0"/>
        <v>12.386704123788277</v>
      </c>
      <c r="G28" s="6">
        <f t="shared" si="0"/>
        <v>12.660437402761579</v>
      </c>
    </row>
    <row r="29" spans="1:7" ht="16.5" hidden="1">
      <c r="A29" s="17" t="s">
        <v>21</v>
      </c>
      <c r="B29" s="6"/>
      <c r="C29" s="6"/>
      <c r="D29" s="6"/>
      <c r="E29" s="6"/>
      <c r="F29" s="6">
        <f t="shared" si="0"/>
        <v>13.781041200319514</v>
      </c>
      <c r="G29" s="6">
        <f t="shared" si="0"/>
        <v>13.955953759045848</v>
      </c>
    </row>
    <row r="30" spans="1:7" ht="16.5" hidden="1">
      <c r="A30" s="17" t="s">
        <v>22</v>
      </c>
      <c r="B30" s="6"/>
      <c r="C30" s="6"/>
      <c r="D30" s="6"/>
      <c r="E30" s="6"/>
      <c r="F30" s="6">
        <f t="shared" si="0"/>
        <v>9.428653530117973</v>
      </c>
      <c r="G30" s="6">
        <f t="shared" si="0"/>
        <v>10.269065740435689</v>
      </c>
    </row>
    <row r="31" spans="1:7" ht="16.5" hidden="1">
      <c r="A31" s="17" t="s">
        <v>23</v>
      </c>
      <c r="B31" s="6"/>
      <c r="C31" s="6"/>
      <c r="D31" s="6"/>
      <c r="E31" s="6"/>
      <c r="F31" s="6">
        <f t="shared" si="0"/>
        <v>0.7767204876716001</v>
      </c>
      <c r="G31" s="6">
        <f t="shared" si="0"/>
        <v>0.724150196705338</v>
      </c>
    </row>
    <row r="32" spans="8:9" ht="16.5">
      <c r="H32" s="48"/>
      <c r="I32" s="48"/>
    </row>
  </sheetData>
  <mergeCells count="9">
    <mergeCell ref="H7:H10"/>
    <mergeCell ref="I7:I10"/>
    <mergeCell ref="A6:A10"/>
    <mergeCell ref="B6:B10"/>
    <mergeCell ref="G6:G10"/>
    <mergeCell ref="D7:D10"/>
    <mergeCell ref="E7:E10"/>
    <mergeCell ref="F7:F10"/>
    <mergeCell ref="C6:C10"/>
  </mergeCells>
  <printOptions/>
  <pageMargins left="0.9" right="0.16" top="1" bottom="0.38" header="0.17" footer="0.16"/>
  <pageSetup firstPageNumber="3" useFirstPageNumber="1"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22656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22656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22656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/>
      <c r="C1" s="2"/>
    </row>
    <row r="2" ht="17.25" thickBot="1">
      <c r="A2"/>
    </row>
    <row r="3" spans="1:3" ht="17.25" thickBot="1">
      <c r="A3"/>
      <c r="C3"/>
    </row>
    <row r="4" spans="1:3" ht="16.5">
      <c r="A4"/>
      <c r="C4"/>
    </row>
    <row r="5" ht="16.5">
      <c r="C5"/>
    </row>
    <row r="6" ht="17.25" thickBot="1">
      <c r="C6"/>
    </row>
    <row r="7" spans="1:3" ht="16.5">
      <c r="A7"/>
      <c r="C7"/>
    </row>
    <row r="8" spans="1:3" ht="16.5">
      <c r="A8"/>
      <c r="C8"/>
    </row>
    <row r="9" spans="1:3" ht="16.5">
      <c r="A9"/>
      <c r="C9"/>
    </row>
    <row r="10" spans="1:3" ht="16.5">
      <c r="A10"/>
      <c r="C10"/>
    </row>
    <row r="11" spans="1:3" ht="17.25" thickBot="1">
      <c r="A11"/>
      <c r="C11"/>
    </row>
    <row r="12" ht="16.5">
      <c r="C12"/>
    </row>
    <row r="13" ht="17.25" thickBot="1">
      <c r="C13"/>
    </row>
    <row r="14" spans="1:3" ht="17.25" thickBot="1">
      <c r="A14"/>
      <c r="C14"/>
    </row>
    <row r="15" ht="16.5">
      <c r="A15"/>
    </row>
    <row r="16" ht="17.25" thickBot="1">
      <c r="A16"/>
    </row>
    <row r="17" spans="1:3" ht="17.25" thickBot="1">
      <c r="A17"/>
      <c r="C17"/>
    </row>
    <row r="18" ht="16.5">
      <c r="C18"/>
    </row>
    <row r="19" ht="16.5">
      <c r="C19"/>
    </row>
    <row r="20" spans="1:3" ht="16.5">
      <c r="A20"/>
      <c r="C20"/>
    </row>
    <row r="21" spans="1:3" ht="16.5">
      <c r="A21"/>
      <c r="C21"/>
    </row>
    <row r="22" spans="1:3" ht="16.5">
      <c r="A22"/>
      <c r="C22"/>
    </row>
    <row r="23" spans="1:3" ht="16.5">
      <c r="A23"/>
      <c r="C23"/>
    </row>
    <row r="24" ht="16.5">
      <c r="A24"/>
    </row>
    <row r="25" ht="16.5">
      <c r="A25"/>
    </row>
    <row r="26" spans="1:3" ht="17.25" thickBot="1">
      <c r="A26"/>
      <c r="C26"/>
    </row>
    <row r="27" spans="1:3" ht="16.5">
      <c r="A27"/>
      <c r="C27"/>
    </row>
    <row r="28" spans="1:3" ht="16.5">
      <c r="A28"/>
      <c r="C28"/>
    </row>
    <row r="29" spans="1:3" ht="16.5">
      <c r="A29"/>
      <c r="C29"/>
    </row>
    <row r="30" spans="1:3" ht="16.5">
      <c r="A30"/>
      <c r="C30"/>
    </row>
    <row r="31" spans="1:3" ht="16.5">
      <c r="A31"/>
      <c r="C31"/>
    </row>
    <row r="32" spans="1:3" ht="16.5">
      <c r="A32"/>
      <c r="C32"/>
    </row>
    <row r="33" spans="1:3" ht="16.5">
      <c r="A33"/>
      <c r="C33"/>
    </row>
    <row r="34" spans="1:3" ht="16.5">
      <c r="A34"/>
      <c r="C34"/>
    </row>
    <row r="35" spans="1:3" ht="16.5">
      <c r="A35"/>
      <c r="C35"/>
    </row>
    <row r="36" spans="1:3" ht="16.5">
      <c r="A36"/>
      <c r="C36"/>
    </row>
    <row r="37" ht="16.5">
      <c r="A37"/>
    </row>
    <row r="38" ht="16.5">
      <c r="A38"/>
    </row>
    <row r="39" spans="1:3" ht="16.5">
      <c r="A39"/>
      <c r="C39"/>
    </row>
    <row r="40" spans="1:3" ht="16.5">
      <c r="A40"/>
      <c r="C40"/>
    </row>
    <row r="41" spans="1:3" ht="16.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2265625" defaultRowHeight="16.5"/>
  <cols>
    <col min="1" max="1" width="20.18359375" style="1" customWidth="1"/>
    <col min="2" max="2" width="0.9140625" style="1" customWidth="1"/>
    <col min="3" max="3" width="21.8125" style="1" customWidth="1"/>
    <col min="4" max="16384" width="6.1835937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CUC THONG 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Slieu_T9_011</dc:title>
  <dc:subject/>
  <dc:creator>JonMMx 2000</dc:creator>
  <cp:keywords/>
  <dc:description/>
  <cp:lastModifiedBy>Chau Tuan</cp:lastModifiedBy>
  <cp:lastPrinted>2011-09-19T09:02:42Z</cp:lastPrinted>
  <dcterms:created xsi:type="dcterms:W3CDTF">2002-05-14T16:08:28Z</dcterms:created>
  <dcterms:modified xsi:type="dcterms:W3CDTF">2011-12-21T02:54:34Z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o">
    <vt:lpwstr/>
  </property>
</Properties>
</file>