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PKTế" sheetId="1" r:id="rId1"/>
    <sheet name="Ngành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<sst xmlns="http://schemas.openxmlformats.org/spreadsheetml/2006/main" count="99" uniqueCount="67">
  <si>
    <t>Sở Công Thương Đồng Nai</t>
  </si>
  <si>
    <t>So sánh (%)</t>
  </si>
  <si>
    <t>A</t>
  </si>
  <si>
    <t>Chỉ tiêu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</si>
  <si>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</si>
  <si>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</si>
  <si>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</si>
  <si>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</si>
  <si>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</si>
  <si>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</si>
  <si>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</si>
  <si>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</si>
  <si>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</si>
  <si>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</si>
  <si>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</si>
  <si>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</si>
  <si>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</si>
  <si>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</si>
  <si>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</si>
  <si>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</si>
  <si>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</si>
  <si>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</si>
  <si>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</si>
  <si>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</si>
  <si>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</si>
  <si>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</si>
  <si>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</si>
  <si>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</si>
  <si>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</si>
  <si>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</si>
  <si>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</si>
  <si>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</si>
  <si>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 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</si>
  <si>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</si>
  <si>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</si>
  <si>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</si>
  <si>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</si>
  <si>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</si>
  <si>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</si>
  <si>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</si>
  <si>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</si>
  <si>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</si>
  <si>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</si>
  <si>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</si>
  <si>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</si>
  <si>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</si>
  <si>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</si>
  <si>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</si>
  <si>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</si>
  <si>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</si>
  <si>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</si>
  <si>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</si>
  <si>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</si>
  <si>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CƠ CẤU (%)</t>
  </si>
  <si>
    <t>Kế hoạch năm 2010</t>
  </si>
  <si>
    <t>Kế hoạch năm 2011</t>
  </si>
  <si>
    <t>Ước tính tháng 01 năm 2011</t>
  </si>
  <si>
    <t>Năm 2011</t>
  </si>
  <si>
    <t>BIỂU 1: GIÁ TRỊ SẢN XUẤT CÔNG NGHIỆP THÁNG 10/2011 (GIÁ CỐ ĐỊNH 1994)</t>
  </si>
  <si>
    <t>Ước tính tháng 10 năm 2011</t>
  </si>
  <si>
    <t>Chính thức tháng 9 năm 2011</t>
  </si>
  <si>
    <t>tháng 10/2011 so tháng 9/2011</t>
  </si>
  <si>
    <t>Chính thức 10 tháng năm 2010</t>
  </si>
  <si>
    <t>Ước tính 10 tháng năm 2011</t>
  </si>
  <si>
    <t>10 tháng 2011 so CK</t>
  </si>
  <si>
    <t>10 tháng 2011 so KH</t>
  </si>
  <si>
    <t>BIỂU 2: GIÁ TRỊ SẢN XUẤT CÔNG NGHIỆP THÁNG 10/2011 (GIÁ CỐ ĐỊNH 1994)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</si>
</sst>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3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>
      <alignment horizontal="right" wrapText="1"/>
    </xf>
    <xf numFmtId="172" fontId="12" fillId="2" borderId="4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/>
    </xf>
    <xf numFmtId="41" fontId="17" fillId="2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/>
    </xf>
    <xf numFmtId="0" fontId="7" fillId="2" borderId="6" xfId="0" applyFont="1" applyFill="1" applyBorder="1" applyAlignment="1">
      <alignment horizontal="centerContinuous" vertical="center"/>
    </xf>
    <xf numFmtId="172" fontId="12" fillId="0" borderId="3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 quotePrefix="1">
      <alignment horizontal="right"/>
    </xf>
    <xf numFmtId="172" fontId="12" fillId="2" borderId="4" xfId="0" applyNumberFormat="1" applyFont="1" applyFill="1" applyBorder="1" applyAlignment="1">
      <alignment wrapText="1"/>
    </xf>
    <xf numFmtId="0" fontId="16" fillId="0" borderId="7" xfId="0" applyFont="1" applyBorder="1" applyAlignment="1">
      <alignment/>
    </xf>
    <xf numFmtId="41" fontId="8" fillId="2" borderId="3" xfId="0" applyNumberFormat="1" applyFont="1" applyFill="1" applyBorder="1" applyAlignment="1">
      <alignment vertical="center" wrapText="1"/>
    </xf>
    <xf numFmtId="41" fontId="8" fillId="2" borderId="4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wrapText="1"/>
    </xf>
    <xf numFmtId="172" fontId="12" fillId="2" borderId="0" xfId="0" applyNumberFormat="1" applyFont="1" applyFill="1" applyBorder="1" applyAlignment="1">
      <alignment horizontal="right" wrapText="1"/>
    </xf>
    <xf numFmtId="41" fontId="18" fillId="2" borderId="3" xfId="0" applyNumberFormat="1" applyFont="1" applyFill="1" applyBorder="1" applyAlignment="1">
      <alignment vertical="center" wrapText="1"/>
    </xf>
    <xf numFmtId="41" fontId="19" fillId="2" borderId="3" xfId="0" applyNumberFormat="1" applyFont="1" applyFill="1" applyBorder="1" applyAlignment="1">
      <alignment vertical="center" wrapText="1"/>
    </xf>
    <xf numFmtId="41" fontId="20" fillId="2" borderId="3" xfId="0" applyNumberFormat="1" applyFont="1" applyFill="1" applyBorder="1" applyAlignment="1">
      <alignment vertical="center" wrapText="1"/>
    </xf>
    <xf numFmtId="41" fontId="21" fillId="2" borderId="3" xfId="0" applyNumberFormat="1" applyFont="1" applyFill="1" applyBorder="1" applyAlignment="1">
      <alignment vertical="center" wrapText="1"/>
    </xf>
    <xf numFmtId="41" fontId="22" fillId="2" borderId="3" xfId="0" applyNumberFormat="1" applyFont="1" applyFill="1" applyBorder="1" applyAlignment="1">
      <alignment vertical="center" wrapText="1"/>
    </xf>
    <xf numFmtId="41" fontId="23" fillId="2" borderId="3" xfId="0" applyNumberFormat="1" applyFont="1" applyFill="1" applyBorder="1" applyAlignment="1">
      <alignment vertical="center" wrapText="1"/>
    </xf>
    <xf numFmtId="41" fontId="24" fillId="2" borderId="3" xfId="0" applyNumberFormat="1" applyFont="1" applyFill="1" applyBorder="1" applyAlignment="1">
      <alignment vertical="center" wrapText="1"/>
    </xf>
    <xf numFmtId="41" fontId="25" fillId="2" borderId="3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 quotePrefix="1">
      <alignment horizontal="right" wrapText="1"/>
    </xf>
    <xf numFmtId="172" fontId="12" fillId="2" borderId="5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7" fillId="2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 quotePrefix="1">
      <alignment horizontal="right" wrapText="1"/>
    </xf>
    <xf numFmtId="172" fontId="12" fillId="2" borderId="4" xfId="0" applyNumberFormat="1" applyFont="1" applyFill="1" applyBorder="1" applyAlignment="1" quotePrefix="1">
      <alignment horizontal="right" wrapText="1"/>
    </xf>
    <xf numFmtId="0" fontId="7" fillId="0" borderId="5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/>
    </xf>
    <xf numFmtId="41" fontId="17" fillId="2" borderId="4" xfId="0" applyNumberFormat="1" applyFont="1" applyFill="1" applyBorder="1" applyAlignment="1">
      <alignment vertical="center" wrapText="1"/>
    </xf>
    <xf numFmtId="172" fontId="27" fillId="2" borderId="4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172" fontId="15" fillId="2" borderId="3" xfId="0" applyNumberFormat="1" applyFont="1" applyFill="1" applyBorder="1" applyAlignment="1">
      <alignment horizontal="right" wrapText="1"/>
    </xf>
    <xf numFmtId="172" fontId="27" fillId="2" borderId="12" xfId="0" applyNumberFormat="1" applyFont="1" applyFill="1" applyBorder="1" applyAlignment="1" quotePrefix="1">
      <alignment horizontal="right" wrapText="1"/>
    </xf>
    <xf numFmtId="0" fontId="8" fillId="2" borderId="6" xfId="0" applyFont="1" applyFill="1" applyBorder="1" applyAlignment="1">
      <alignment horizontal="center" wrapText="1"/>
    </xf>
    <xf numFmtId="172" fontId="27" fillId="2" borderId="5" xfId="0" applyNumberFormat="1" applyFont="1" applyFill="1" applyBorder="1" applyAlignment="1" quotePrefix="1">
      <alignment horizontal="right" wrapText="1"/>
    </xf>
    <xf numFmtId="172" fontId="27" fillId="2" borderId="4" xfId="0" applyNumberFormat="1" applyFont="1" applyFill="1" applyBorder="1" applyAlignment="1" quotePrefix="1">
      <alignment horizontal="right" wrapText="1"/>
    </xf>
    <xf numFmtId="172" fontId="27" fillId="2" borderId="3" xfId="0" applyNumberFormat="1" applyFont="1" applyFill="1" applyBorder="1" applyAlignment="1" quotePrefix="1">
      <alignment horizontal="right" wrapText="1"/>
    </xf>
    <xf numFmtId="172" fontId="15" fillId="0" borderId="3" xfId="0" applyNumberFormat="1" applyFont="1" applyBorder="1" applyAlignment="1" quotePrefix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8.72265625" defaultRowHeight="16.5"/>
  <cols>
    <col min="1" max="1" width="42.453125" style="4" customWidth="1"/>
    <col min="2" max="2" width="9.453125" style="4" customWidth="1"/>
    <col min="3" max="3" width="9.453125" style="4" hidden="1" customWidth="1"/>
    <col min="4" max="5" width="10.54296875" style="4" customWidth="1"/>
    <col min="6" max="6" width="10.36328125" style="4" customWidth="1"/>
    <col min="7" max="8" width="9.36328125" style="4" customWidth="1"/>
    <col min="9" max="10" width="8.6328125" style="4" customWidth="1"/>
    <col min="11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10" ht="18.75">
      <c r="A3" s="38" t="s">
        <v>58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8.75">
      <c r="A4" s="38" t="s">
        <v>49</v>
      </c>
      <c r="B4" s="11"/>
      <c r="C4" s="11"/>
      <c r="D4" s="11"/>
      <c r="E4" s="11"/>
      <c r="F4" s="11"/>
      <c r="G4" s="11"/>
      <c r="H4" s="11"/>
      <c r="I4" s="11"/>
      <c r="J4" s="11"/>
    </row>
    <row r="5" spans="6:10" ht="16.5">
      <c r="F5" s="48"/>
      <c r="I5" s="16" t="s">
        <v>4</v>
      </c>
      <c r="J5" s="16"/>
    </row>
    <row r="6" spans="1:10" ht="18" customHeight="1">
      <c r="A6" s="61" t="s">
        <v>3</v>
      </c>
      <c r="B6" s="61" t="s">
        <v>55</v>
      </c>
      <c r="C6" s="64" t="s">
        <v>56</v>
      </c>
      <c r="D6" s="51" t="s">
        <v>57</v>
      </c>
      <c r="E6" s="52"/>
      <c r="F6" s="53"/>
      <c r="G6" s="67" t="s">
        <v>62</v>
      </c>
      <c r="H6" s="12" t="s">
        <v>1</v>
      </c>
      <c r="I6" s="12"/>
      <c r="J6" s="12"/>
    </row>
    <row r="7" spans="1:10" ht="16.5" customHeight="1">
      <c r="A7" s="62"/>
      <c r="B7" s="62"/>
      <c r="C7" s="65"/>
      <c r="D7" s="62" t="s">
        <v>60</v>
      </c>
      <c r="E7" s="62" t="s">
        <v>59</v>
      </c>
      <c r="F7" s="62" t="s">
        <v>63</v>
      </c>
      <c r="G7" s="68"/>
      <c r="H7" s="61" t="s">
        <v>61</v>
      </c>
      <c r="I7" s="61" t="s">
        <v>64</v>
      </c>
      <c r="J7" s="61" t="s">
        <v>65</v>
      </c>
    </row>
    <row r="8" spans="1:10" ht="16.5" customHeight="1">
      <c r="A8" s="62"/>
      <c r="B8" s="62"/>
      <c r="C8" s="65"/>
      <c r="D8" s="62"/>
      <c r="E8" s="62"/>
      <c r="F8" s="62"/>
      <c r="G8" s="68"/>
      <c r="H8" s="62"/>
      <c r="I8" s="62"/>
      <c r="J8" s="62"/>
    </row>
    <row r="9" spans="1:10" ht="16.5">
      <c r="A9" s="62"/>
      <c r="B9" s="62"/>
      <c r="C9" s="65"/>
      <c r="D9" s="62"/>
      <c r="E9" s="62"/>
      <c r="F9" s="62"/>
      <c r="G9" s="68"/>
      <c r="H9" s="62"/>
      <c r="I9" s="62"/>
      <c r="J9" s="62"/>
    </row>
    <row r="10" spans="1:10" ht="16.5">
      <c r="A10" s="63"/>
      <c r="B10" s="63"/>
      <c r="C10" s="66"/>
      <c r="D10" s="63"/>
      <c r="E10" s="63"/>
      <c r="F10" s="63"/>
      <c r="G10" s="69"/>
      <c r="H10" s="63"/>
      <c r="I10" s="63"/>
      <c r="J10" s="63"/>
    </row>
    <row r="11" spans="1:10" ht="16.5">
      <c r="A11" s="56" t="s">
        <v>2</v>
      </c>
      <c r="B11" s="56">
        <v>1</v>
      </c>
      <c r="C11" s="56"/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</row>
    <row r="12" spans="1:10" s="9" customFormat="1" ht="16.5">
      <c r="A12" s="40" t="s">
        <v>50</v>
      </c>
      <c r="B12" s="41">
        <v>120850</v>
      </c>
      <c r="C12" s="41">
        <v>8479.44</v>
      </c>
      <c r="D12" s="41">
        <v>9885</v>
      </c>
      <c r="E12" s="41">
        <v>10045.4</v>
      </c>
      <c r="F12" s="41">
        <v>96598.23</v>
      </c>
      <c r="G12" s="41">
        <v>82347.46</v>
      </c>
      <c r="H12" s="42">
        <v>101.62266059686395</v>
      </c>
      <c r="I12" s="42">
        <v>117.30565824373942</v>
      </c>
      <c r="J12" s="42">
        <v>79.93233760860572</v>
      </c>
    </row>
    <row r="13" spans="1:10" s="9" customFormat="1" ht="16.5">
      <c r="A13" s="32" t="s">
        <v>51</v>
      </c>
      <c r="B13" s="5"/>
      <c r="C13" s="5"/>
      <c r="D13" s="5"/>
      <c r="E13" s="5"/>
      <c r="F13" s="5"/>
      <c r="G13" s="5"/>
      <c r="H13" s="43"/>
      <c r="I13" s="43"/>
      <c r="J13" s="54"/>
    </row>
    <row r="14" spans="1:10" s="9" customFormat="1" ht="16.5">
      <c r="A14" s="29" t="s">
        <v>39</v>
      </c>
      <c r="B14" s="5">
        <v>13885</v>
      </c>
      <c r="C14" s="5">
        <v>1174.73</v>
      </c>
      <c r="D14" s="5">
        <v>1090.88</v>
      </c>
      <c r="E14" s="5">
        <v>1113.59</v>
      </c>
      <c r="F14" s="5">
        <v>10398.29</v>
      </c>
      <c r="G14" s="5">
        <v>10025.21</v>
      </c>
      <c r="H14" s="43">
        <v>102.08180551481374</v>
      </c>
      <c r="I14" s="43">
        <v>103.72141830445449</v>
      </c>
      <c r="J14" s="43">
        <v>74.88865682391071</v>
      </c>
    </row>
    <row r="15" spans="1:10" ht="16.5">
      <c r="A15" s="30" t="s">
        <v>40</v>
      </c>
      <c r="B15" s="13">
        <v>10545</v>
      </c>
      <c r="C15" s="6">
        <v>864.84</v>
      </c>
      <c r="D15" s="13">
        <v>820.59</v>
      </c>
      <c r="E15" s="13">
        <v>832.94</v>
      </c>
      <c r="F15" s="13">
        <v>7813.55</v>
      </c>
      <c r="G15" s="13">
        <v>7602.59</v>
      </c>
      <c r="H15" s="44">
        <v>101.50501468455624</v>
      </c>
      <c r="I15" s="44">
        <v>102.77484383611375</v>
      </c>
      <c r="J15" s="44">
        <v>74.09720246562352</v>
      </c>
    </row>
    <row r="16" spans="1:10" ht="16.5">
      <c r="A16" s="30" t="s">
        <v>41</v>
      </c>
      <c r="B16" s="13">
        <v>3340</v>
      </c>
      <c r="C16" s="6">
        <v>309.89</v>
      </c>
      <c r="D16" s="13">
        <v>270.29</v>
      </c>
      <c r="E16" s="13">
        <v>280.65</v>
      </c>
      <c r="F16" s="13">
        <v>2584.74</v>
      </c>
      <c r="G16" s="13">
        <v>2422.62</v>
      </c>
      <c r="H16" s="44">
        <v>103.83292019682561</v>
      </c>
      <c r="I16" s="44">
        <v>106.6919285731976</v>
      </c>
      <c r="J16" s="44">
        <v>77.38742514970059</v>
      </c>
    </row>
    <row r="17" spans="1:10" s="9" customFormat="1" ht="16.5">
      <c r="A17" s="29" t="s">
        <v>42</v>
      </c>
      <c r="B17" s="14">
        <v>15792</v>
      </c>
      <c r="C17" s="14">
        <v>1043</v>
      </c>
      <c r="D17" s="14">
        <v>1325.6</v>
      </c>
      <c r="E17" s="14">
        <v>1349.46</v>
      </c>
      <c r="F17" s="14">
        <v>12858.95</v>
      </c>
      <c r="G17" s="14">
        <v>10644.94</v>
      </c>
      <c r="H17" s="43">
        <v>101.79993964996983</v>
      </c>
      <c r="I17" s="43">
        <v>120.79870811859908</v>
      </c>
      <c r="J17" s="43">
        <v>81.4269883485309</v>
      </c>
    </row>
    <row r="18" spans="1:10" ht="16.5">
      <c r="A18" s="30" t="s">
        <v>43</v>
      </c>
      <c r="B18" s="6"/>
      <c r="C18" s="6">
        <v>3.7</v>
      </c>
      <c r="D18" s="13">
        <v>2.33</v>
      </c>
      <c r="E18" s="13">
        <v>2.36</v>
      </c>
      <c r="F18" s="13">
        <v>34.32</v>
      </c>
      <c r="G18" s="13">
        <v>28.56</v>
      </c>
      <c r="H18" s="44">
        <v>101.28755364806865</v>
      </c>
      <c r="I18" s="44">
        <v>120.16806722689077</v>
      </c>
      <c r="J18" s="44"/>
    </row>
    <row r="19" spans="1:10" ht="16.5">
      <c r="A19" s="30" t="s">
        <v>44</v>
      </c>
      <c r="B19" s="6"/>
      <c r="C19" s="6">
        <v>135.2</v>
      </c>
      <c r="D19" s="13">
        <v>157.42</v>
      </c>
      <c r="E19" s="13">
        <v>158.47</v>
      </c>
      <c r="F19" s="13">
        <v>1642.85</v>
      </c>
      <c r="G19" s="13">
        <v>1449.17</v>
      </c>
      <c r="H19" s="44">
        <v>100.66700546309238</v>
      </c>
      <c r="I19" s="44">
        <v>113.36489162762132</v>
      </c>
      <c r="J19" s="44"/>
    </row>
    <row r="20" spans="1:10" ht="16.5">
      <c r="A20" s="30" t="s">
        <v>45</v>
      </c>
      <c r="B20" s="6"/>
      <c r="C20" s="6">
        <v>190.97</v>
      </c>
      <c r="D20" s="13">
        <v>170.4</v>
      </c>
      <c r="E20" s="13">
        <v>172.5</v>
      </c>
      <c r="F20" s="13">
        <v>1665.27</v>
      </c>
      <c r="G20" s="13">
        <v>1513.4</v>
      </c>
      <c r="H20" s="44">
        <v>101.23239436619717</v>
      </c>
      <c r="I20" s="44">
        <v>110.03502048367912</v>
      </c>
      <c r="J20" s="44"/>
    </row>
    <row r="21" spans="1:10" ht="16.5">
      <c r="A21" s="30" t="s">
        <v>46</v>
      </c>
      <c r="B21" s="6"/>
      <c r="C21" s="6">
        <v>713.13</v>
      </c>
      <c r="D21" s="13">
        <v>995.45</v>
      </c>
      <c r="E21" s="13">
        <v>1016.13</v>
      </c>
      <c r="F21" s="13">
        <v>9516.51</v>
      </c>
      <c r="G21" s="13">
        <v>7653.81</v>
      </c>
      <c r="H21" s="44">
        <v>102.0774524084585</v>
      </c>
      <c r="I21" s="44">
        <v>124.33689887781378</v>
      </c>
      <c r="J21" s="44"/>
    </row>
    <row r="22" spans="1:10" s="9" customFormat="1" ht="16.5">
      <c r="A22" s="31" t="s">
        <v>47</v>
      </c>
      <c r="B22" s="14">
        <v>91173</v>
      </c>
      <c r="C22" s="14">
        <v>6261.71</v>
      </c>
      <c r="D22" s="60">
        <v>7468.52</v>
      </c>
      <c r="E22" s="60">
        <v>7582.35</v>
      </c>
      <c r="F22" s="60">
        <v>73340.99</v>
      </c>
      <c r="G22" s="60">
        <v>61677.31</v>
      </c>
      <c r="H22" s="43">
        <v>101.52413061757886</v>
      </c>
      <c r="I22" s="43">
        <v>118.91081177178448</v>
      </c>
      <c r="J22" s="43">
        <v>80.44156713061982</v>
      </c>
    </row>
    <row r="23" spans="1:10" ht="16.5">
      <c r="A23" s="32" t="s">
        <v>52</v>
      </c>
      <c r="B23" s="6"/>
      <c r="C23" s="6">
        <v>8479.419000000002</v>
      </c>
      <c r="D23" s="6">
        <v>9884.95</v>
      </c>
      <c r="E23" s="6">
        <v>10045.385999999999</v>
      </c>
      <c r="F23" s="6">
        <v>96598.16900000002</v>
      </c>
      <c r="G23" s="6">
        <v>82347.35</v>
      </c>
      <c r="H23" s="44">
        <v>101.62303299460291</v>
      </c>
      <c r="I23" s="44">
        <v>117.30574086476375</v>
      </c>
      <c r="J23" s="44"/>
    </row>
    <row r="24" spans="1:10" ht="18" customHeight="1">
      <c r="A24" s="26" t="s">
        <v>7</v>
      </c>
      <c r="B24" s="6"/>
      <c r="C24" s="6">
        <v>124.3</v>
      </c>
      <c r="D24" s="6">
        <v>91.2</v>
      </c>
      <c r="E24" s="6">
        <v>90</v>
      </c>
      <c r="F24" s="6">
        <v>1075.3</v>
      </c>
      <c r="G24" s="6">
        <v>1041.69</v>
      </c>
      <c r="H24" s="59">
        <v>98.68421052631578</v>
      </c>
      <c r="I24" s="44">
        <v>103.2264877266749</v>
      </c>
      <c r="J24" s="44"/>
    </row>
    <row r="25" spans="1:10" ht="18" customHeight="1">
      <c r="A25" s="22" t="s">
        <v>26</v>
      </c>
      <c r="B25" s="6"/>
      <c r="C25" s="6">
        <v>1907.595</v>
      </c>
      <c r="D25" s="6">
        <v>2276.5</v>
      </c>
      <c r="E25" s="6">
        <v>2325.95</v>
      </c>
      <c r="F25" s="6">
        <v>22802.71</v>
      </c>
      <c r="G25" s="6">
        <v>18959.061</v>
      </c>
      <c r="H25" s="44">
        <v>102.1721941576982</v>
      </c>
      <c r="I25" s="44">
        <v>120.27341438481578</v>
      </c>
      <c r="J25" s="44"/>
    </row>
    <row r="26" spans="1:10" ht="18" customHeight="1">
      <c r="A26" s="22" t="s">
        <v>8</v>
      </c>
      <c r="B26" s="6"/>
      <c r="C26" s="6">
        <v>117.422</v>
      </c>
      <c r="D26" s="6">
        <v>122.22</v>
      </c>
      <c r="E26" s="6">
        <v>127.2</v>
      </c>
      <c r="F26" s="6">
        <v>1166.972</v>
      </c>
      <c r="G26" s="6">
        <v>1004.707</v>
      </c>
      <c r="H26" s="44">
        <v>104.07461953853708</v>
      </c>
      <c r="I26" s="44">
        <v>116.15047969208933</v>
      </c>
      <c r="J26" s="44"/>
    </row>
    <row r="27" spans="1:10" ht="18" customHeight="1">
      <c r="A27" s="23" t="s">
        <v>28</v>
      </c>
      <c r="B27" s="6"/>
      <c r="C27" s="6">
        <v>793.388</v>
      </c>
      <c r="D27" s="6">
        <v>1122.7</v>
      </c>
      <c r="E27" s="6">
        <v>1143.3</v>
      </c>
      <c r="F27" s="6">
        <v>10006.1</v>
      </c>
      <c r="G27" s="6">
        <v>7790.834000000001</v>
      </c>
      <c r="H27" s="44">
        <v>101.83486238532109</v>
      </c>
      <c r="I27" s="44">
        <v>128.4342600548285</v>
      </c>
      <c r="J27" s="44"/>
    </row>
    <row r="28" spans="1:10" ht="18" customHeight="1">
      <c r="A28" s="23" t="s">
        <v>9</v>
      </c>
      <c r="B28" s="6"/>
      <c r="C28" s="6">
        <v>184.465</v>
      </c>
      <c r="D28" s="6">
        <v>200.656</v>
      </c>
      <c r="E28" s="6">
        <v>203.976</v>
      </c>
      <c r="F28" s="6">
        <v>2122.85</v>
      </c>
      <c r="G28" s="6">
        <v>1889.024</v>
      </c>
      <c r="H28" s="44">
        <v>101.65457300055816</v>
      </c>
      <c r="I28" s="44">
        <v>112.3781381284727</v>
      </c>
      <c r="J28" s="44"/>
    </row>
    <row r="29" spans="1:10" ht="18" customHeight="1">
      <c r="A29" s="21" t="s">
        <v>27</v>
      </c>
      <c r="B29" s="6"/>
      <c r="C29" s="6">
        <v>875.322</v>
      </c>
      <c r="D29" s="6">
        <v>1315.33</v>
      </c>
      <c r="E29" s="6">
        <v>1335.995</v>
      </c>
      <c r="F29" s="6">
        <v>12321.501</v>
      </c>
      <c r="G29" s="6">
        <v>10055.936</v>
      </c>
      <c r="H29" s="44">
        <v>101.57108862414756</v>
      </c>
      <c r="I29" s="44">
        <v>122.52962827130165</v>
      </c>
      <c r="J29" s="44"/>
    </row>
    <row r="30" spans="1:10" ht="18" customHeight="1">
      <c r="A30" s="24" t="s">
        <v>29</v>
      </c>
      <c r="B30" s="6"/>
      <c r="C30" s="6">
        <v>192.113</v>
      </c>
      <c r="D30" s="6">
        <v>178.1</v>
      </c>
      <c r="E30" s="6">
        <v>180.253</v>
      </c>
      <c r="F30" s="6">
        <v>1997.2</v>
      </c>
      <c r="G30" s="6">
        <v>1691.4879999999998</v>
      </c>
      <c r="H30" s="44">
        <v>101.20887142055024</v>
      </c>
      <c r="I30" s="44">
        <v>118.07355417242098</v>
      </c>
      <c r="J30" s="44"/>
    </row>
    <row r="31" spans="1:10" ht="18" customHeight="1">
      <c r="A31" s="25" t="s">
        <v>10</v>
      </c>
      <c r="B31" s="6"/>
      <c r="C31" s="6">
        <v>203.295</v>
      </c>
      <c r="D31" s="6">
        <v>201.43200000000002</v>
      </c>
      <c r="E31" s="6">
        <v>204.17700000000002</v>
      </c>
      <c r="F31" s="6">
        <v>2016.135</v>
      </c>
      <c r="G31" s="6">
        <v>1895.565</v>
      </c>
      <c r="H31" s="44">
        <v>101.36274276182533</v>
      </c>
      <c r="I31" s="44">
        <v>106.36063653844631</v>
      </c>
      <c r="J31" s="44"/>
    </row>
    <row r="32" spans="1:10" ht="18" customHeight="1">
      <c r="A32" s="25" t="s">
        <v>30</v>
      </c>
      <c r="B32" s="6"/>
      <c r="C32" s="6">
        <v>5.127000000000001</v>
      </c>
      <c r="D32" s="6">
        <v>5.7</v>
      </c>
      <c r="E32" s="6">
        <v>5.7540000000000004</v>
      </c>
      <c r="F32" s="6">
        <v>55.118</v>
      </c>
      <c r="G32" s="6">
        <v>47.93300000000001</v>
      </c>
      <c r="H32" s="44">
        <v>100.94736842105263</v>
      </c>
      <c r="I32" s="44">
        <v>114.98967308534829</v>
      </c>
      <c r="J32" s="44"/>
    </row>
    <row r="33" spans="1:10" ht="18" customHeight="1">
      <c r="A33" s="10" t="s">
        <v>24</v>
      </c>
      <c r="B33" s="6"/>
      <c r="C33" s="6">
        <v>650.57</v>
      </c>
      <c r="D33" s="6">
        <v>608.332</v>
      </c>
      <c r="E33" s="6">
        <v>614.631</v>
      </c>
      <c r="F33" s="6">
        <v>6451.56</v>
      </c>
      <c r="G33" s="6">
        <v>5769.98</v>
      </c>
      <c r="H33" s="44">
        <v>101.03545432428345</v>
      </c>
      <c r="I33" s="44">
        <v>111.8125192808294</v>
      </c>
      <c r="J33" s="44"/>
    </row>
    <row r="34" spans="1:10" ht="18" customHeight="1">
      <c r="A34" s="10" t="s">
        <v>11</v>
      </c>
      <c r="B34" s="6"/>
      <c r="C34" s="6">
        <v>528.819</v>
      </c>
      <c r="D34" s="6">
        <v>537.54</v>
      </c>
      <c r="E34" s="6">
        <v>545.981</v>
      </c>
      <c r="F34" s="6">
        <v>5394.203</v>
      </c>
      <c r="G34" s="6">
        <v>4655.794</v>
      </c>
      <c r="H34" s="44">
        <v>101.57030174498642</v>
      </c>
      <c r="I34" s="44">
        <v>115.86000153786875</v>
      </c>
      <c r="J34" s="44"/>
    </row>
    <row r="35" spans="1:10" ht="18" customHeight="1">
      <c r="A35" s="26" t="s">
        <v>31</v>
      </c>
      <c r="B35" s="6"/>
      <c r="C35" s="6">
        <v>396.77199999999993</v>
      </c>
      <c r="D35" s="6">
        <v>382.21</v>
      </c>
      <c r="E35" s="6">
        <v>383.072</v>
      </c>
      <c r="F35" s="6">
        <v>3775.397</v>
      </c>
      <c r="G35" s="6">
        <v>3360.96</v>
      </c>
      <c r="H35" s="44">
        <v>100.22553046754403</v>
      </c>
      <c r="I35" s="44">
        <v>112.33091140626487</v>
      </c>
      <c r="J35" s="44"/>
    </row>
    <row r="36" spans="1:10" ht="18" customHeight="1">
      <c r="A36" s="27" t="s">
        <v>12</v>
      </c>
      <c r="B36" s="6"/>
      <c r="C36" s="6">
        <v>166.928</v>
      </c>
      <c r="D36" s="6">
        <v>148.56</v>
      </c>
      <c r="E36" s="6">
        <v>152.41899999999998</v>
      </c>
      <c r="F36" s="6">
        <v>1540.717</v>
      </c>
      <c r="G36" s="6">
        <v>1336.82</v>
      </c>
      <c r="H36" s="44">
        <v>102.59760366182013</v>
      </c>
      <c r="I36" s="44">
        <v>115.2523900001496</v>
      </c>
      <c r="J36" s="44"/>
    </row>
    <row r="37" spans="1:10" ht="18" customHeight="1">
      <c r="A37" s="27" t="s">
        <v>32</v>
      </c>
      <c r="B37" s="6"/>
      <c r="C37" s="6">
        <v>455.615</v>
      </c>
      <c r="D37" s="6">
        <v>602.49</v>
      </c>
      <c r="E37" s="6">
        <v>614.328</v>
      </c>
      <c r="F37" s="6">
        <v>5420.312</v>
      </c>
      <c r="G37" s="6">
        <v>4718.485</v>
      </c>
      <c r="H37" s="44">
        <v>101.96484588955832</v>
      </c>
      <c r="I37" s="44">
        <v>114.8739902744207</v>
      </c>
      <c r="J37" s="44"/>
    </row>
    <row r="38" spans="1:10" ht="18" customHeight="1">
      <c r="A38" s="27" t="s">
        <v>25</v>
      </c>
      <c r="B38" s="6"/>
      <c r="C38" s="6">
        <v>198.507</v>
      </c>
      <c r="D38" s="6">
        <v>181.815</v>
      </c>
      <c r="E38" s="6">
        <v>184.32</v>
      </c>
      <c r="F38" s="6">
        <v>1921.582</v>
      </c>
      <c r="G38" s="6">
        <v>1761.329</v>
      </c>
      <c r="H38" s="44">
        <v>101.37777411104693</v>
      </c>
      <c r="I38" s="44">
        <v>109.09841375461372</v>
      </c>
      <c r="J38" s="44"/>
    </row>
    <row r="39" spans="1:10" ht="18" customHeight="1">
      <c r="A39" s="28" t="s">
        <v>13</v>
      </c>
      <c r="B39" s="6"/>
      <c r="C39" s="6">
        <v>115.74</v>
      </c>
      <c r="D39" s="6">
        <v>73.52</v>
      </c>
      <c r="E39" s="6">
        <v>73.99799999999999</v>
      </c>
      <c r="F39" s="6">
        <v>679.875</v>
      </c>
      <c r="G39" s="6">
        <v>958.8629999999999</v>
      </c>
      <c r="H39" s="44">
        <v>100.65016322089227</v>
      </c>
      <c r="I39" s="59">
        <v>70.9042897681942</v>
      </c>
      <c r="J39" s="44"/>
    </row>
    <row r="40" spans="1:10" ht="18" customHeight="1">
      <c r="A40" s="28" t="s">
        <v>33</v>
      </c>
      <c r="B40" s="6"/>
      <c r="C40" s="6">
        <v>618.939</v>
      </c>
      <c r="D40" s="6">
        <v>603.2</v>
      </c>
      <c r="E40" s="6">
        <v>612.962</v>
      </c>
      <c r="F40" s="6">
        <v>6214.088</v>
      </c>
      <c r="G40" s="6">
        <v>5546.755</v>
      </c>
      <c r="H40" s="44">
        <v>101.61836870026524</v>
      </c>
      <c r="I40" s="44">
        <v>112.03105239009115</v>
      </c>
      <c r="J40" s="44"/>
    </row>
    <row r="41" spans="1:10" ht="18" customHeight="1">
      <c r="A41" s="28" t="s">
        <v>14</v>
      </c>
      <c r="B41" s="6"/>
      <c r="C41" s="6">
        <v>87.01</v>
      </c>
      <c r="D41" s="6">
        <v>75.801</v>
      </c>
      <c r="E41" s="6">
        <v>76.957</v>
      </c>
      <c r="F41" s="6">
        <v>786.931</v>
      </c>
      <c r="G41" s="6">
        <v>699.215</v>
      </c>
      <c r="H41" s="44">
        <v>101.52504584372237</v>
      </c>
      <c r="I41" s="44">
        <v>112.5449253806054</v>
      </c>
      <c r="J41" s="44"/>
    </row>
    <row r="42" spans="1:10" ht="18" customHeight="1">
      <c r="A42" s="28" t="s">
        <v>34</v>
      </c>
      <c r="B42" s="6"/>
      <c r="C42" s="6">
        <v>140.155</v>
      </c>
      <c r="D42" s="6">
        <v>139.496</v>
      </c>
      <c r="E42" s="6">
        <v>140.802</v>
      </c>
      <c r="F42" s="6">
        <v>1346.073</v>
      </c>
      <c r="G42" s="6">
        <v>1187.873</v>
      </c>
      <c r="H42" s="44">
        <v>100.93622756208063</v>
      </c>
      <c r="I42" s="44">
        <v>113.31792203375277</v>
      </c>
      <c r="J42" s="44"/>
    </row>
    <row r="43" spans="1:10" ht="18" customHeight="1">
      <c r="A43" s="27" t="s">
        <v>35</v>
      </c>
      <c r="B43" s="6"/>
      <c r="C43" s="6">
        <v>194.41899999999998</v>
      </c>
      <c r="D43" s="6">
        <v>292.175</v>
      </c>
      <c r="E43" s="6">
        <v>295.565</v>
      </c>
      <c r="F43" s="6">
        <v>2920.765</v>
      </c>
      <c r="G43" s="6">
        <v>2485.97</v>
      </c>
      <c r="H43" s="44">
        <v>101.16026354068623</v>
      </c>
      <c r="I43" s="44">
        <v>117.48995361971384</v>
      </c>
      <c r="J43" s="44"/>
    </row>
    <row r="44" spans="1:10" ht="18" customHeight="1">
      <c r="A44" s="27" t="s">
        <v>15</v>
      </c>
      <c r="B44" s="6"/>
      <c r="C44" s="6">
        <v>125.519</v>
      </c>
      <c r="D44" s="6">
        <v>151.045</v>
      </c>
      <c r="E44" s="6">
        <v>153.083</v>
      </c>
      <c r="F44" s="6">
        <v>1512.974</v>
      </c>
      <c r="G44" s="6">
        <v>1286.082</v>
      </c>
      <c r="H44" s="44">
        <v>101.34926677480223</v>
      </c>
      <c r="I44" s="44">
        <v>117.64210991212067</v>
      </c>
      <c r="J44" s="44"/>
    </row>
    <row r="45" spans="1:10" ht="18" customHeight="1">
      <c r="A45" s="24" t="s">
        <v>36</v>
      </c>
      <c r="B45" s="6"/>
      <c r="C45" s="6">
        <v>355.379</v>
      </c>
      <c r="D45" s="6">
        <v>429.685</v>
      </c>
      <c r="E45" s="6">
        <v>436.81</v>
      </c>
      <c r="F45" s="6">
        <v>4248.596</v>
      </c>
      <c r="G45" s="6">
        <v>3570.6359999999995</v>
      </c>
      <c r="H45" s="44">
        <v>101.65819146584127</v>
      </c>
      <c r="I45" s="44">
        <v>118.98709361581523</v>
      </c>
      <c r="J45" s="44"/>
    </row>
    <row r="46" spans="1:10" ht="18" customHeight="1">
      <c r="A46" s="24" t="s">
        <v>16</v>
      </c>
      <c r="B46" s="6"/>
      <c r="C46" s="6">
        <v>0.49</v>
      </c>
      <c r="D46" s="6">
        <v>0.7</v>
      </c>
      <c r="E46" s="6">
        <v>0.71</v>
      </c>
      <c r="F46" s="6">
        <v>6.44</v>
      </c>
      <c r="G46" s="6">
        <v>5.78</v>
      </c>
      <c r="H46" s="44">
        <v>101.42857142857142</v>
      </c>
      <c r="I46" s="44">
        <v>111.41868512110726</v>
      </c>
      <c r="J46" s="44"/>
    </row>
    <row r="47" spans="1:10" ht="18" customHeight="1">
      <c r="A47" s="17" t="s">
        <v>37</v>
      </c>
      <c r="B47" s="6"/>
      <c r="C47" s="6">
        <v>9.99</v>
      </c>
      <c r="D47" s="6">
        <v>128.643</v>
      </c>
      <c r="E47" s="6">
        <v>127.043</v>
      </c>
      <c r="F47" s="6">
        <v>663.19</v>
      </c>
      <c r="G47" s="6">
        <v>488.42</v>
      </c>
      <c r="H47" s="59">
        <v>98.75624791088516</v>
      </c>
      <c r="I47" s="44">
        <v>135.78272798001717</v>
      </c>
      <c r="J47" s="44"/>
    </row>
    <row r="48" spans="1:10" ht="18" customHeight="1">
      <c r="A48" s="18" t="s">
        <v>38</v>
      </c>
      <c r="B48" s="15"/>
      <c r="C48" s="7">
        <v>31.54</v>
      </c>
      <c r="D48" s="7">
        <v>15.9</v>
      </c>
      <c r="E48" s="7">
        <v>16.1</v>
      </c>
      <c r="F48" s="7">
        <v>151.58</v>
      </c>
      <c r="G48" s="7">
        <v>138.15</v>
      </c>
      <c r="H48" s="45">
        <v>101.25786163522012</v>
      </c>
      <c r="I48" s="45">
        <v>109.72131740861381</v>
      </c>
      <c r="J48" s="45"/>
    </row>
    <row r="49" spans="1:10" ht="18" customHeight="1" hidden="1">
      <c r="A49" s="39"/>
      <c r="B49" s="19"/>
      <c r="C49" s="20">
        <f>SUM(C50:C58)</f>
        <v>8479.419</v>
      </c>
      <c r="D49" s="20">
        <f>SUM(D50:D58)</f>
        <v>9884.949999999999</v>
      </c>
      <c r="E49" s="20">
        <f>SUM(E50:E58)</f>
        <v>10045.385999999999</v>
      </c>
      <c r="F49" s="20">
        <f>SUM(F50:F58)</f>
        <v>96598.16900000001</v>
      </c>
      <c r="G49" s="20">
        <f>SUM(G50:G58)</f>
        <v>82347.35</v>
      </c>
      <c r="H49" s="34"/>
      <c r="I49" s="34"/>
      <c r="J49" s="35"/>
    </row>
    <row r="50" spans="1:10" ht="16.5" hidden="1">
      <c r="A50" s="17" t="s">
        <v>17</v>
      </c>
      <c r="C50" s="6">
        <f>C24+C35</f>
        <v>521.0719999999999</v>
      </c>
      <c r="D50" s="6">
        <f>D24+D35</f>
        <v>473.40999999999997</v>
      </c>
      <c r="E50" s="6">
        <f>E24+E35</f>
        <v>473.072</v>
      </c>
      <c r="F50" s="6">
        <f>F24+F35</f>
        <v>4850.697</v>
      </c>
      <c r="G50" s="6">
        <f>G24+G35</f>
        <v>4402.65</v>
      </c>
      <c r="H50" s="34">
        <f aca="true" t="shared" si="0" ref="H50:H58">F50/D50*100</f>
        <v>1024.6291797807398</v>
      </c>
      <c r="I50" s="34"/>
      <c r="J50" s="35" t="e">
        <f>#REF!/G50*100</f>
        <v>#REF!</v>
      </c>
    </row>
    <row r="51" spans="1:10" ht="16.5" hidden="1">
      <c r="A51" s="17" t="s">
        <v>18</v>
      </c>
      <c r="C51" s="6">
        <f>C25+C26</f>
        <v>2025.017</v>
      </c>
      <c r="D51" s="6">
        <f>D25+D26</f>
        <v>2398.72</v>
      </c>
      <c r="E51" s="6">
        <f>E25+E26</f>
        <v>2453.1499999999996</v>
      </c>
      <c r="F51" s="6">
        <f>F25+F26</f>
        <v>23969.682</v>
      </c>
      <c r="G51" s="6">
        <f>G25+G26</f>
        <v>19963.768</v>
      </c>
      <c r="H51" s="34">
        <f t="shared" si="0"/>
        <v>999.269693836713</v>
      </c>
      <c r="I51" s="34"/>
      <c r="J51" s="35" t="e">
        <f>#REF!/G51*100</f>
        <v>#REF!</v>
      </c>
    </row>
    <row r="52" spans="1:10" ht="16.5" hidden="1">
      <c r="A52" s="17" t="s">
        <v>19</v>
      </c>
      <c r="C52" s="6">
        <f>C27+C28+C29</f>
        <v>1853.1750000000002</v>
      </c>
      <c r="D52" s="6">
        <f>D27+D28+D29</f>
        <v>2638.6859999999997</v>
      </c>
      <c r="E52" s="6">
        <f>E27+E28+E29</f>
        <v>2683.2709999999997</v>
      </c>
      <c r="F52" s="6">
        <f>F27+F28+F29</f>
        <v>24450.451</v>
      </c>
      <c r="G52" s="6">
        <f>G27+G28+G29</f>
        <v>19735.794</v>
      </c>
      <c r="H52" s="34">
        <f t="shared" si="0"/>
        <v>926.6146483514901</v>
      </c>
      <c r="I52" s="34"/>
      <c r="J52" s="35" t="e">
        <f>#REF!/G52*100</f>
        <v>#REF!</v>
      </c>
    </row>
    <row r="53" spans="1:10" ht="16.5" hidden="1">
      <c r="A53" s="17" t="s">
        <v>20</v>
      </c>
      <c r="C53" s="6">
        <f>C30+C45+C46</f>
        <v>547.982</v>
      </c>
      <c r="D53" s="6">
        <f>D30+D45+D46</f>
        <v>608.485</v>
      </c>
      <c r="E53" s="6">
        <f>E30+E45+E46</f>
        <v>617.773</v>
      </c>
      <c r="F53" s="6">
        <f>F30+F45+F46</f>
        <v>6252.235999999999</v>
      </c>
      <c r="G53" s="6">
        <f>G30+G45+G46</f>
        <v>5267.9039999999995</v>
      </c>
      <c r="H53" s="34">
        <f t="shared" si="0"/>
        <v>1027.5086485287227</v>
      </c>
      <c r="I53" s="34"/>
      <c r="J53" s="35" t="e">
        <f>#REF!/G53*100</f>
        <v>#REF!</v>
      </c>
    </row>
    <row r="54" spans="1:10" ht="16.5" hidden="1">
      <c r="A54" s="17" t="s">
        <v>5</v>
      </c>
      <c r="C54" s="6">
        <f>C31+C32</f>
        <v>208.422</v>
      </c>
      <c r="D54" s="6">
        <f>D31+D32</f>
        <v>207.132</v>
      </c>
      <c r="E54" s="6">
        <f>E31+E32</f>
        <v>209.931</v>
      </c>
      <c r="F54" s="6">
        <f>F31+F32</f>
        <v>2071.253</v>
      </c>
      <c r="G54" s="6">
        <f>G31+G32</f>
        <v>1943.498</v>
      </c>
      <c r="H54" s="34">
        <f t="shared" si="0"/>
        <v>999.9676534770099</v>
      </c>
      <c r="I54" s="34"/>
      <c r="J54" s="35" t="e">
        <f>#REF!/G54*100</f>
        <v>#REF!</v>
      </c>
    </row>
    <row r="55" spans="1:10" ht="16.5" hidden="1">
      <c r="A55" s="17" t="s">
        <v>6</v>
      </c>
      <c r="C55" s="6">
        <f>C33+C34</f>
        <v>1179.3890000000001</v>
      </c>
      <c r="D55" s="6">
        <f>D33+D34</f>
        <v>1145.8719999999998</v>
      </c>
      <c r="E55" s="6">
        <f>E33+E34</f>
        <v>1160.612</v>
      </c>
      <c r="F55" s="6">
        <f>F33+F34</f>
        <v>11845.763</v>
      </c>
      <c r="G55" s="6">
        <f>G33+G34</f>
        <v>10425.774</v>
      </c>
      <c r="H55" s="34">
        <f t="shared" si="0"/>
        <v>1033.7771583562565</v>
      </c>
      <c r="I55" s="34"/>
      <c r="J55" s="35" t="e">
        <f>#REF!/G55*100</f>
        <v>#REF!</v>
      </c>
    </row>
    <row r="56" spans="1:10" ht="16.5" hidden="1">
      <c r="A56" s="17" t="s">
        <v>21</v>
      </c>
      <c r="C56" s="6">
        <f>C36+C37+C38+C43+C44</f>
        <v>1140.9879999999998</v>
      </c>
      <c r="D56" s="6">
        <f>D36+D37+D38+D43+D44</f>
        <v>1376.085</v>
      </c>
      <c r="E56" s="6">
        <f>E36+E37+E38+E43+E44</f>
        <v>1399.7150000000001</v>
      </c>
      <c r="F56" s="6">
        <f>F36+F37+F38+F43+F44</f>
        <v>13316.35</v>
      </c>
      <c r="G56" s="6">
        <f>G36+G37+G38+G43+G44</f>
        <v>11588.686</v>
      </c>
      <c r="H56" s="34">
        <f t="shared" si="0"/>
        <v>967.6982163165793</v>
      </c>
      <c r="I56" s="34"/>
      <c r="J56" s="35" t="e">
        <f>#REF!/G56*100</f>
        <v>#REF!</v>
      </c>
    </row>
    <row r="57" spans="1:10" ht="16.5" hidden="1">
      <c r="A57" s="17" t="s">
        <v>22</v>
      </c>
      <c r="C57" s="6">
        <f>C39+C40+C41+C42</f>
        <v>961.8439999999999</v>
      </c>
      <c r="D57" s="6">
        <f>D39+D40+D41+D42</f>
        <v>892.017</v>
      </c>
      <c r="E57" s="6">
        <f>E39+E40+E41+E42</f>
        <v>904.719</v>
      </c>
      <c r="F57" s="6">
        <f>F39+F40+F41+F42</f>
        <v>9026.967</v>
      </c>
      <c r="G57" s="6">
        <f>G39+G40+G41+G42</f>
        <v>8392.706</v>
      </c>
      <c r="H57" s="34">
        <f t="shared" si="0"/>
        <v>1011.9725296715197</v>
      </c>
      <c r="I57" s="34"/>
      <c r="J57" s="35" t="e">
        <f>#REF!/G57*100</f>
        <v>#REF!</v>
      </c>
    </row>
    <row r="58" spans="1:10" ht="16.5" hidden="1">
      <c r="A58" s="17" t="s">
        <v>23</v>
      </c>
      <c r="C58" s="6">
        <f>C47+C48</f>
        <v>41.53</v>
      </c>
      <c r="D58" s="6">
        <f>D47+D48</f>
        <v>144.543</v>
      </c>
      <c r="E58" s="6">
        <f>E47+E48</f>
        <v>143.143</v>
      </c>
      <c r="F58" s="6">
        <f>F47+F48</f>
        <v>814.7700000000001</v>
      </c>
      <c r="G58" s="6">
        <f>G47+G48</f>
        <v>626.57</v>
      </c>
      <c r="H58" s="34">
        <f t="shared" si="0"/>
        <v>563.6869305327826</v>
      </c>
      <c r="I58" s="34"/>
      <c r="J58" s="35" t="e">
        <f>#REF!/G58*100</f>
        <v>#REF!</v>
      </c>
    </row>
  </sheetData>
  <mergeCells count="10">
    <mergeCell ref="H7:H10"/>
    <mergeCell ref="I7:I10"/>
    <mergeCell ref="J7:J10"/>
    <mergeCell ref="G6:G10"/>
    <mergeCell ref="A6:A10"/>
    <mergeCell ref="B6:B10"/>
    <mergeCell ref="D7:D10"/>
    <mergeCell ref="F7:F10"/>
    <mergeCell ref="E7:E10"/>
    <mergeCell ref="C6:C10"/>
  </mergeCells>
  <printOptions/>
  <pageMargins left="0.36" right="0.16" top="0.49" bottom="0.33" header="0.17" footer="0.16"/>
  <pageSetup firstPageNumber="1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72265625" defaultRowHeight="16.5"/>
  <cols>
    <col min="1" max="1" width="39.36328125" style="4" customWidth="1"/>
    <col min="2" max="3" width="9.99609375" style="4" hidden="1" customWidth="1"/>
    <col min="4" max="4" width="10.54296875" style="4" customWidth="1"/>
    <col min="5" max="5" width="10.36328125" style="4" customWidth="1"/>
    <col min="6" max="6" width="9.54296875" style="4" customWidth="1"/>
    <col min="7" max="8" width="9.36328125" style="4" customWidth="1"/>
    <col min="9" max="9" width="8.8125" style="4" customWidth="1"/>
    <col min="10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9" ht="18.75">
      <c r="A3" s="38" t="s">
        <v>66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38" t="s">
        <v>48</v>
      </c>
      <c r="B4" s="11"/>
      <c r="C4" s="11"/>
      <c r="D4" s="11"/>
      <c r="E4" s="11"/>
      <c r="F4" s="11"/>
      <c r="G4" s="11"/>
      <c r="H4" s="11"/>
      <c r="I4" s="11"/>
    </row>
    <row r="5" ht="16.5">
      <c r="H5" s="16" t="s">
        <v>4</v>
      </c>
    </row>
    <row r="6" spans="1:9" ht="18" customHeight="1">
      <c r="A6" s="61" t="s">
        <v>3</v>
      </c>
      <c r="B6" s="61" t="s">
        <v>54</v>
      </c>
      <c r="C6" s="67" t="s">
        <v>56</v>
      </c>
      <c r="D6" s="51" t="s">
        <v>57</v>
      </c>
      <c r="E6" s="52"/>
      <c r="F6" s="53"/>
      <c r="G6" s="67" t="s">
        <v>62</v>
      </c>
      <c r="H6" s="12" t="s">
        <v>1</v>
      </c>
      <c r="I6" s="12"/>
    </row>
    <row r="7" spans="1:9" ht="16.5" customHeight="1">
      <c r="A7" s="62"/>
      <c r="B7" s="62"/>
      <c r="C7" s="68"/>
      <c r="D7" s="62" t="s">
        <v>60</v>
      </c>
      <c r="E7" s="62" t="s">
        <v>59</v>
      </c>
      <c r="F7" s="62" t="s">
        <v>63</v>
      </c>
      <c r="G7" s="68"/>
      <c r="H7" s="61" t="s">
        <v>61</v>
      </c>
      <c r="I7" s="61" t="s">
        <v>64</v>
      </c>
    </row>
    <row r="8" spans="1:9" ht="16.5">
      <c r="A8" s="62"/>
      <c r="B8" s="62"/>
      <c r="C8" s="68"/>
      <c r="D8" s="62"/>
      <c r="E8" s="62"/>
      <c r="F8" s="62"/>
      <c r="G8" s="68"/>
      <c r="H8" s="62"/>
      <c r="I8" s="62"/>
    </row>
    <row r="9" spans="1:9" ht="16.5">
      <c r="A9" s="62"/>
      <c r="B9" s="62"/>
      <c r="C9" s="68"/>
      <c r="D9" s="62"/>
      <c r="E9" s="62"/>
      <c r="F9" s="62"/>
      <c r="G9" s="68"/>
      <c r="H9" s="62"/>
      <c r="I9" s="62"/>
    </row>
    <row r="10" spans="1:9" ht="16.5">
      <c r="A10" s="63"/>
      <c r="B10" s="63"/>
      <c r="C10" s="69"/>
      <c r="D10" s="63"/>
      <c r="E10" s="63"/>
      <c r="F10" s="63"/>
      <c r="G10" s="69"/>
      <c r="H10" s="63"/>
      <c r="I10" s="63"/>
    </row>
    <row r="11" spans="1:9" ht="16.5">
      <c r="A11" s="56" t="s">
        <v>2</v>
      </c>
      <c r="B11" s="56">
        <v>1</v>
      </c>
      <c r="C11" s="56"/>
      <c r="D11" s="56">
        <v>1</v>
      </c>
      <c r="E11" s="56">
        <v>2</v>
      </c>
      <c r="F11" s="56">
        <v>3</v>
      </c>
      <c r="G11" s="56">
        <v>4</v>
      </c>
      <c r="H11" s="56">
        <v>5</v>
      </c>
      <c r="I11" s="56">
        <v>6</v>
      </c>
    </row>
    <row r="12" spans="1:9" s="9" customFormat="1" ht="24" customHeight="1">
      <c r="A12" s="33" t="s">
        <v>50</v>
      </c>
      <c r="B12" s="8">
        <f>TPKTế!B12</f>
        <v>120850</v>
      </c>
      <c r="C12" s="8">
        <f>SUM(C13:C21)</f>
        <v>8479.419</v>
      </c>
      <c r="D12" s="8">
        <v>9884.95</v>
      </c>
      <c r="E12" s="8">
        <v>10045.385999999999</v>
      </c>
      <c r="F12" s="8">
        <v>96598.16900000001</v>
      </c>
      <c r="G12" s="8">
        <v>82347.35</v>
      </c>
      <c r="H12" s="36">
        <v>101.62303299460291</v>
      </c>
      <c r="I12" s="36">
        <v>117.3057408647637</v>
      </c>
    </row>
    <row r="13" spans="1:9" ht="23.25" customHeight="1">
      <c r="A13" s="17" t="s">
        <v>17</v>
      </c>
      <c r="B13" s="6">
        <v>6443.098739999999</v>
      </c>
      <c r="C13" s="6">
        <f>TPKTế!C50</f>
        <v>521.0719999999999</v>
      </c>
      <c r="D13" s="6">
        <v>473.41</v>
      </c>
      <c r="E13" s="6">
        <v>473.072</v>
      </c>
      <c r="F13" s="6">
        <v>4850.697</v>
      </c>
      <c r="G13" s="6">
        <v>4402.65</v>
      </c>
      <c r="H13" s="57">
        <v>99.92860311358021</v>
      </c>
      <c r="I13" s="34">
        <v>110.17675718033458</v>
      </c>
    </row>
    <row r="14" spans="1:9" ht="23.25" customHeight="1">
      <c r="A14" s="17" t="s">
        <v>18</v>
      </c>
      <c r="B14" s="6">
        <v>32313.263220000004</v>
      </c>
      <c r="C14" s="6">
        <f>TPKTế!C51</f>
        <v>2025.017</v>
      </c>
      <c r="D14" s="6">
        <v>2398.72</v>
      </c>
      <c r="E14" s="6">
        <v>2453.15</v>
      </c>
      <c r="F14" s="6">
        <v>23969.682</v>
      </c>
      <c r="G14" s="6">
        <v>19963.768</v>
      </c>
      <c r="H14" s="34">
        <v>102.26912686766273</v>
      </c>
      <c r="I14" s="34">
        <v>120.06592142325036</v>
      </c>
    </row>
    <row r="15" spans="1:9" ht="23.25" customHeight="1">
      <c r="A15" s="17" t="s">
        <v>19</v>
      </c>
      <c r="B15" s="6">
        <v>29685.279835</v>
      </c>
      <c r="C15" s="6">
        <f>TPKTế!C52</f>
        <v>1853.1750000000002</v>
      </c>
      <c r="D15" s="6">
        <v>2638.6859999999997</v>
      </c>
      <c r="E15" s="6">
        <v>2683.2709999999997</v>
      </c>
      <c r="F15" s="6">
        <v>24450.451</v>
      </c>
      <c r="G15" s="6">
        <v>19735.794</v>
      </c>
      <c r="H15" s="34">
        <v>101.68966675079945</v>
      </c>
      <c r="I15" s="34">
        <v>123.88886406090376</v>
      </c>
    </row>
    <row r="16" spans="1:9" ht="23.25" customHeight="1">
      <c r="A16" s="17" t="s">
        <v>20</v>
      </c>
      <c r="B16" s="6">
        <v>7596.489449999999</v>
      </c>
      <c r="C16" s="6">
        <f>TPKTế!C53</f>
        <v>547.982</v>
      </c>
      <c r="D16" s="6">
        <v>608.485</v>
      </c>
      <c r="E16" s="6">
        <v>617.773</v>
      </c>
      <c r="F16" s="6">
        <v>6252.235999999999</v>
      </c>
      <c r="G16" s="6">
        <v>5267.9039999999995</v>
      </c>
      <c r="H16" s="34">
        <v>101.52641396254634</v>
      </c>
      <c r="I16" s="34">
        <v>118.68545820121246</v>
      </c>
    </row>
    <row r="17" spans="1:9" ht="23.25" customHeight="1">
      <c r="A17" s="17" t="s">
        <v>5</v>
      </c>
      <c r="B17" s="6">
        <v>2684.69712</v>
      </c>
      <c r="C17" s="6">
        <f>TPKTế!C54</f>
        <v>208.422</v>
      </c>
      <c r="D17" s="6">
        <v>207.132</v>
      </c>
      <c r="E17" s="6">
        <v>209.931</v>
      </c>
      <c r="F17" s="6">
        <v>2071.253</v>
      </c>
      <c r="G17" s="6">
        <v>1943.498</v>
      </c>
      <c r="H17" s="34">
        <v>101.35131220670877</v>
      </c>
      <c r="I17" s="34">
        <v>106.57345672596526</v>
      </c>
    </row>
    <row r="18" spans="1:9" ht="23.25" customHeight="1">
      <c r="A18" s="17" t="s">
        <v>6</v>
      </c>
      <c r="B18" s="6">
        <v>14230.841900000001</v>
      </c>
      <c r="C18" s="6">
        <f>TPKTế!C55</f>
        <v>1179.3890000000001</v>
      </c>
      <c r="D18" s="6">
        <v>1145.8719999999998</v>
      </c>
      <c r="E18" s="6">
        <v>1160.612</v>
      </c>
      <c r="F18" s="6">
        <v>11845.763</v>
      </c>
      <c r="G18" s="6">
        <v>10425.774</v>
      </c>
      <c r="H18" s="34">
        <v>101.28635659131213</v>
      </c>
      <c r="I18" s="34">
        <v>113.61998639141805</v>
      </c>
    </row>
    <row r="19" spans="1:9" ht="23.25" customHeight="1">
      <c r="A19" s="17" t="s">
        <v>21</v>
      </c>
      <c r="B19" s="6">
        <v>16738.777935000002</v>
      </c>
      <c r="C19" s="6">
        <f>TPKTế!C56</f>
        <v>1140.9879999999998</v>
      </c>
      <c r="D19" s="6">
        <v>1376.085</v>
      </c>
      <c r="E19" s="6">
        <v>1399.715</v>
      </c>
      <c r="F19" s="6">
        <v>13316.35</v>
      </c>
      <c r="G19" s="6">
        <v>11588.686</v>
      </c>
      <c r="H19" s="34">
        <v>101.71719043518388</v>
      </c>
      <c r="I19" s="34">
        <v>114.90819580407997</v>
      </c>
    </row>
    <row r="20" spans="1:9" ht="23.25" customHeight="1">
      <c r="A20" s="17" t="s">
        <v>22</v>
      </c>
      <c r="B20" s="6">
        <v>10332.19635</v>
      </c>
      <c r="C20" s="6">
        <f>TPKTế!C57</f>
        <v>961.8439999999999</v>
      </c>
      <c r="D20" s="6">
        <v>892.017</v>
      </c>
      <c r="E20" s="6">
        <v>904.719</v>
      </c>
      <c r="F20" s="6">
        <v>9026.967</v>
      </c>
      <c r="G20" s="6">
        <v>8392.706</v>
      </c>
      <c r="H20" s="34">
        <v>101.42396389306482</v>
      </c>
      <c r="I20" s="34">
        <v>107.55728843593472</v>
      </c>
    </row>
    <row r="21" spans="1:9" ht="23.25" customHeight="1">
      <c r="A21" s="49" t="s">
        <v>23</v>
      </c>
      <c r="B21" s="50">
        <v>823</v>
      </c>
      <c r="C21" s="7">
        <f>TPKTế!C58</f>
        <v>41.53</v>
      </c>
      <c r="D21" s="7">
        <v>144.543</v>
      </c>
      <c r="E21" s="7">
        <v>143.143</v>
      </c>
      <c r="F21" s="7">
        <v>814.77</v>
      </c>
      <c r="G21" s="7">
        <v>626.57</v>
      </c>
      <c r="H21" s="45">
        <v>99.031430093467</v>
      </c>
      <c r="I21" s="58">
        <v>130.03654819094436</v>
      </c>
    </row>
    <row r="22" spans="1:9" ht="16.5" hidden="1">
      <c r="A22" s="46" t="s">
        <v>53</v>
      </c>
      <c r="B22" s="47"/>
      <c r="C22" s="20"/>
      <c r="I22" s="55"/>
    </row>
    <row r="23" spans="1:7" ht="16.5" hidden="1">
      <c r="A23" s="17" t="s">
        <v>17</v>
      </c>
      <c r="B23" s="6"/>
      <c r="C23" s="6"/>
      <c r="D23" s="6"/>
      <c r="E23" s="6"/>
      <c r="F23" s="6">
        <f aca="true" t="shared" si="0" ref="F23:G31">F13/F$12*100</f>
        <v>5.021520646007276</v>
      </c>
      <c r="G23" s="6">
        <f t="shared" si="0"/>
        <v>5.3464379849503345</v>
      </c>
    </row>
    <row r="24" spans="1:7" ht="16.5" hidden="1">
      <c r="A24" s="17" t="s">
        <v>18</v>
      </c>
      <c r="B24" s="6"/>
      <c r="C24" s="6"/>
      <c r="D24" s="6"/>
      <c r="E24" s="6"/>
      <c r="F24" s="6">
        <f t="shared" si="0"/>
        <v>24.81380573580023</v>
      </c>
      <c r="G24" s="6">
        <f t="shared" si="0"/>
        <v>24.243364236979087</v>
      </c>
    </row>
    <row r="25" spans="1:7" ht="16.5" hidden="1">
      <c r="A25" s="17" t="s">
        <v>19</v>
      </c>
      <c r="B25" s="6"/>
      <c r="C25" s="6"/>
      <c r="D25" s="6"/>
      <c r="E25" s="6"/>
      <c r="F25" s="6">
        <f t="shared" si="0"/>
        <v>25.31150564561943</v>
      </c>
      <c r="G25" s="6">
        <f t="shared" si="0"/>
        <v>23.966519869795448</v>
      </c>
    </row>
    <row r="26" spans="1:7" ht="16.5" hidden="1">
      <c r="A26" s="17" t="s">
        <v>20</v>
      </c>
      <c r="B26" s="6"/>
      <c r="C26" s="6"/>
      <c r="D26" s="6"/>
      <c r="E26" s="6"/>
      <c r="F26" s="6">
        <f t="shared" si="0"/>
        <v>6.472416676966204</v>
      </c>
      <c r="G26" s="6">
        <f t="shared" si="0"/>
        <v>6.39717489390976</v>
      </c>
    </row>
    <row r="27" spans="1:7" ht="16.5" hidden="1">
      <c r="A27" s="17" t="s">
        <v>5</v>
      </c>
      <c r="B27" s="6"/>
      <c r="C27" s="6"/>
      <c r="D27" s="6"/>
      <c r="E27" s="6"/>
      <c r="F27" s="6">
        <f t="shared" si="0"/>
        <v>2.144194886344067</v>
      </c>
      <c r="G27" s="6">
        <f t="shared" si="0"/>
        <v>2.3601220925749278</v>
      </c>
    </row>
    <row r="28" spans="1:7" ht="16.5" hidden="1">
      <c r="A28" s="17" t="s">
        <v>6</v>
      </c>
      <c r="B28" s="6"/>
      <c r="C28" s="6"/>
      <c r="D28" s="6"/>
      <c r="E28" s="6"/>
      <c r="F28" s="6">
        <f t="shared" si="0"/>
        <v>12.262927054031428</v>
      </c>
      <c r="G28" s="6">
        <f t="shared" si="0"/>
        <v>12.660728001568962</v>
      </c>
    </row>
    <row r="29" spans="1:7" ht="16.5" hidden="1">
      <c r="A29" s="17" t="s">
        <v>21</v>
      </c>
      <c r="B29" s="6"/>
      <c r="C29" s="6"/>
      <c r="D29" s="6"/>
      <c r="E29" s="6"/>
      <c r="F29" s="6">
        <f t="shared" si="0"/>
        <v>13.78530270071682</v>
      </c>
      <c r="G29" s="6">
        <f t="shared" si="0"/>
        <v>14.072931308657777</v>
      </c>
    </row>
    <row r="30" spans="1:7" ht="16.5" hidden="1">
      <c r="A30" s="17" t="s">
        <v>22</v>
      </c>
      <c r="B30" s="6"/>
      <c r="C30" s="6"/>
      <c r="D30" s="6"/>
      <c r="E30" s="6"/>
      <c r="F30" s="6">
        <f t="shared" si="0"/>
        <v>9.344863462163552</v>
      </c>
      <c r="G30" s="6">
        <f t="shared" si="0"/>
        <v>10.191834952794473</v>
      </c>
    </row>
    <row r="31" spans="1:7" ht="16.5" hidden="1">
      <c r="A31" s="17" t="s">
        <v>23</v>
      </c>
      <c r="B31" s="6"/>
      <c r="C31" s="6"/>
      <c r="D31" s="6"/>
      <c r="E31" s="6"/>
      <c r="F31" s="6">
        <f t="shared" si="0"/>
        <v>0.8434631923509853</v>
      </c>
      <c r="G31" s="6">
        <f t="shared" si="0"/>
        <v>0.7608866587692258</v>
      </c>
    </row>
    <row r="32" spans="8:9" ht="16.5">
      <c r="H32" s="48"/>
      <c r="I32" s="48"/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Slieu_T10_011</dc:title>
  <dc:subject/>
  <dc:creator>JonMMx 2000</dc:creator>
  <cp:keywords/>
  <dc:description/>
  <cp:lastModifiedBy>Chau Tuan</cp:lastModifiedBy>
  <cp:lastPrinted>2011-10-18T04:07:28Z</cp:lastPrinted>
  <dcterms:created xsi:type="dcterms:W3CDTF">2002-05-14T16:08:28Z</dcterms:created>
  <dcterms:modified xsi:type="dcterms:W3CDTF">2011-12-21T02:54:52Z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