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700" tabRatio="924" activeTab="3"/>
  </bookViews>
  <sheets>
    <sheet name="GTSX- GIA TT-in" sheetId="1" r:id="rId1"/>
    <sheet name="GTSX- GIA TT" sheetId="2" r:id="rId2"/>
    <sheet name="GTSX-GIA SS" sheetId="3" r:id="rId3"/>
    <sheet name="GTSX-GIASS-IN" sheetId="4" r:id="rId4"/>
    <sheet name="Chiso-IIP-congthuong" sheetId="5" r:id="rId5"/>
  </sheets>
  <externalReferences>
    <externalReference r:id="rId8"/>
    <externalReference r:id="rId9"/>
  </externalReferences>
  <definedNames>
    <definedName name="_xlnm.Print_Area" localSheetId="4">'Chiso-IIP-congthuong'!$A$1:$O$40</definedName>
  </definedNames>
  <calcPr fullCalcOnLoad="1"/>
</workbook>
</file>

<file path=xl/sharedStrings.xml><?xml version="1.0" encoding="utf-8"?>
<sst xmlns="http://schemas.openxmlformats.org/spreadsheetml/2006/main" count="294" uniqueCount="110">
  <si>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</si>
  <si>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</si>
  <si>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</si>
  <si>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</si>
  <si>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</si>
  <si>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</si>
  <si>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</si>
  <si>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</si>
  <si>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</si>
  <si>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</si>
  <si>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</si>
  <si>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</si>
  <si>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</si>
  <si>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</si>
  <si>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</si>
  <si>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Chỉ số</t>
  </si>
  <si>
    <t>So với</t>
  </si>
  <si>
    <t>(%)</t>
  </si>
  <si>
    <t>Chỉ số cộng dồn</t>
  </si>
  <si>
    <t>Vụ TK CN &amp; XD -TCTK</t>
  </si>
  <si>
    <t>Đơn vị nhận báo cáo:</t>
  </si>
  <si>
    <t>Cục TK tỉnh,TP: Đồng Nai</t>
  </si>
  <si>
    <t>6 = 2/1</t>
  </si>
  <si>
    <t>7 = 2/4</t>
  </si>
  <si>
    <t>8= 3/5</t>
  </si>
  <si>
    <t>Trần Ngọc Lang</t>
  </si>
  <si>
    <t>KT . CỤC TRƯỞNG</t>
  </si>
  <si>
    <t>PHÓ CỤC TRƯỞNG</t>
  </si>
  <si>
    <t>Trần Quốc Tuấn</t>
  </si>
  <si>
    <t>Đơn vị báo cáo:</t>
  </si>
  <si>
    <t>Biểu số 01/CN-T</t>
  </si>
  <si>
    <t xml:space="preserve">    08.Khai khoáng</t>
  </si>
  <si>
    <t xml:space="preserve">    10.Sản xuất chế biến thực phẩm</t>
  </si>
  <si>
    <t xml:space="preserve">    12.Sản xuất sản phẩm thuốc lá</t>
  </si>
  <si>
    <t xml:space="preserve">    13.Dệt</t>
  </si>
  <si>
    <t xml:space="preserve">    14.Sản xuất trang phục</t>
  </si>
  <si>
    <t xml:space="preserve">    15.Sản xuất da và các sản phẩm có liên quan</t>
  </si>
  <si>
    <t xml:space="preserve">    17.Sản xuất giấy và các sản phẩm từ giấy</t>
  </si>
  <si>
    <t xml:space="preserve">    20.Sản xuất hóa chất và sản phẩm hóa chất</t>
  </si>
  <si>
    <t xml:space="preserve">    22.Sản xuất sản phẩm từ cao su và plastic</t>
  </si>
  <si>
    <t xml:space="preserve">    23.Sản xuất sản phẩm từ khoáng phi kim loại khác</t>
  </si>
  <si>
    <t xml:space="preserve">    25.Sản xuất sản phẩm từ kim loại đúc sẵn (trừ máy móc, thiết bị)</t>
  </si>
  <si>
    <t xml:space="preserve">    27.Sản xuất thiết bị điện</t>
  </si>
  <si>
    <t xml:space="preserve">    29.Sản xuất xe có động cơ</t>
  </si>
  <si>
    <t xml:space="preserve">    31.Sản xuất giường, tủ, bàn, ghế</t>
  </si>
  <si>
    <t xml:space="preserve">    35.Sản xuất và phân phối điện, khí đốt, nước nóng, hơi nước</t>
  </si>
  <si>
    <t xml:space="preserve">    36.Khai thác, xử lý và cung cấp nước</t>
  </si>
  <si>
    <t xml:space="preserve">So với tháng </t>
  </si>
  <si>
    <t xml:space="preserve">Tên Ngành </t>
  </si>
  <si>
    <t>Ngành: Cấp 1, Cấp 2</t>
  </si>
  <si>
    <t>Toàn Ngành</t>
  </si>
  <si>
    <t>08</t>
  </si>
  <si>
    <t>10</t>
  </si>
  <si>
    <t>12</t>
  </si>
  <si>
    <t>13</t>
  </si>
  <si>
    <t>14</t>
  </si>
  <si>
    <t>15</t>
  </si>
  <si>
    <t>17</t>
  </si>
  <si>
    <t>20</t>
  </si>
  <si>
    <t>22</t>
  </si>
  <si>
    <t>23</t>
  </si>
  <si>
    <t>25</t>
  </si>
  <si>
    <t>27</t>
  </si>
  <si>
    <t>29</t>
  </si>
  <si>
    <t>31</t>
  </si>
  <si>
    <t>35</t>
  </si>
  <si>
    <t>36</t>
  </si>
  <si>
    <t>LẬP BIỂU</t>
  </si>
  <si>
    <t xml:space="preserve">So với </t>
  </si>
  <si>
    <t>tháng bình
quân năm
2010</t>
  </si>
  <si>
    <r>
      <t>Đơn vị tính</t>
    </r>
    <r>
      <rPr>
        <i/>
        <sz val="13"/>
        <rFont val="Times New Roman"/>
        <family val="1"/>
      </rPr>
      <t>: %</t>
    </r>
  </si>
  <si>
    <t>Lê Đỗ Hà Thanh</t>
  </si>
  <si>
    <r>
      <t>Đơn vị tính</t>
    </r>
    <r>
      <rPr>
        <i/>
        <sz val="14"/>
        <rFont val="Times New Roman"/>
        <family val="1"/>
      </rPr>
      <t>: Triệu đồng</t>
    </r>
  </si>
  <si>
    <t>01/2013</t>
  </si>
  <si>
    <t>tháng 01/2013</t>
  </si>
  <si>
    <t>1 tháng 2013</t>
  </si>
  <si>
    <t xml:space="preserve">                                 Giá Trị Sản Xuất Công Nghiệp ( Theo Giá So Sánh 2010 )</t>
  </si>
  <si>
    <t xml:space="preserve">                                 Giá Trị Sản Xuất Công Nghiệp ( Theo Giá Thực Tế )</t>
  </si>
  <si>
    <t>Biểu số 03/CN-T</t>
  </si>
  <si>
    <t>Biểu số 02/CN-T</t>
  </si>
  <si>
    <r>
      <t>Đồng Nai</t>
    </r>
    <r>
      <rPr>
        <sz val="12"/>
        <rFont val="Times New Roman"/>
        <family val="1"/>
      </rPr>
      <t>, ngày 20 tháng 02 năm 2013</t>
    </r>
  </si>
  <si>
    <t xml:space="preserve">                                  Tháng 02 năm 2013</t>
  </si>
  <si>
    <t xml:space="preserve">                                    Tháng 02 năm 2013</t>
  </si>
  <si>
    <t>02/2013</t>
  </si>
  <si>
    <t>02/2012</t>
  </si>
  <si>
    <t>tháng 02/2012</t>
  </si>
  <si>
    <t>2 tháng 2012</t>
  </si>
  <si>
    <t xml:space="preserve">Chỉ số </t>
  </si>
  <si>
    <t>tháng 2013</t>
  </si>
  <si>
    <t>SỞ CÔNG THƯƠNG</t>
  </si>
  <si>
    <t xml:space="preserve">Vụ TK Công nghiệp </t>
  </si>
  <si>
    <t>Tháng 08 năm 2013</t>
  </si>
  <si>
    <t xml:space="preserve">                                                               Chỉ Số Sản Xuất Ngành Công Nghiệp </t>
  </si>
  <si>
    <r>
      <t>Đồng Nai</t>
    </r>
    <r>
      <rPr>
        <sz val="12"/>
        <rFont val="Times New Roman"/>
        <family val="1"/>
      </rPr>
      <t xml:space="preserve">, ngày 16 tháng </t>
    </r>
  </si>
  <si>
    <t xml:space="preserve">Chính thức tháng </t>
  </si>
  <si>
    <t xml:space="preserve">Dự tính tháng </t>
  </si>
  <si>
    <t>năm 2014</t>
  </si>
  <si>
    <t>tháng 2014</t>
  </si>
  <si>
    <t xml:space="preserve">  năm 2014</t>
  </si>
  <si>
    <t>Trần Quốc tuấn</t>
  </si>
  <si>
    <t>TP. CÔNG NGHIỆP - XÂY DỰNG</t>
  </si>
  <si>
    <t>01/2014</t>
  </si>
  <si>
    <t>năm 2015</t>
  </si>
  <si>
    <t>PHỤ TRÁCH PHÒNG CN-XD-VĐT</t>
  </si>
  <si>
    <t>Nguyễn Đức Hải</t>
  </si>
  <si>
    <t>Chỉ số cộng dồn
 từ đầu năm đến 
cuối tháng 7/2015 so với tháng 7/2014</t>
  </si>
  <si>
    <t>6/2014</t>
  </si>
  <si>
    <t>6/2015</t>
  </si>
  <si>
    <t>7/2014</t>
  </si>
  <si>
    <t>7/2015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</si>
</sst>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"/>
    <numFmt numFmtId="173" formatCode="mm/yyyy"/>
    <numFmt numFmtId="174" formatCode="[$-409]dddd\,\ mmmm\ dd\,\ yyyy"/>
    <numFmt numFmtId="175" formatCode="dd\-mm\-yyyy"/>
  </numFmts>
  <fonts count="57">
    <font>
      <sz val="14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i/>
      <u val="single"/>
      <sz val="13"/>
      <name val="Times New Roman"/>
      <family val="1"/>
    </font>
    <font>
      <i/>
      <sz val="13"/>
      <name val="Times New Roman"/>
      <family val="1"/>
    </font>
    <font>
      <sz val="10.5"/>
      <color indexed="10"/>
      <name val="Times New Roman"/>
      <family val="1"/>
    </font>
    <font>
      <b/>
      <u val="single"/>
      <sz val="14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4" fillId="0" borderId="14" xfId="0" applyNumberFormat="1" applyFont="1" applyBorder="1" applyAlignment="1">
      <alignment horizontal="right"/>
    </xf>
    <xf numFmtId="22" fontId="0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175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4" fillId="0" borderId="14" xfId="0" applyNumberFormat="1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9" fillId="33" borderId="0" xfId="0" applyFont="1" applyFill="1" applyAlignment="1">
      <alignment/>
    </xf>
    <xf numFmtId="0" fontId="0" fillId="33" borderId="14" xfId="0" applyFont="1" applyFill="1" applyBorder="1" applyAlignment="1">
      <alignment vertical="center"/>
    </xf>
    <xf numFmtId="2" fontId="9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3" fontId="4" fillId="0" borderId="16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6" fillId="0" borderId="16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3" fontId="4" fillId="0" borderId="14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" fontId="0" fillId="0" borderId="14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14" fillId="0" borderId="11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2" fontId="14" fillId="0" borderId="15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2" fontId="8" fillId="0" borderId="16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justify" wrapText="1"/>
    </xf>
    <xf numFmtId="0" fontId="9" fillId="0" borderId="22" xfId="0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 wrapText="1"/>
    </xf>
    <xf numFmtId="0" fontId="9" fillId="34" borderId="18" xfId="0" applyFont="1" applyFill="1" applyBorder="1" applyAlignment="1">
      <alignment horizontal="left" wrapText="1"/>
    </xf>
    <xf numFmtId="3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iaSS-01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iaTT-01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3">
          <cell r="D13">
            <v>79559.2084532996</v>
          </cell>
          <cell r="E13">
            <v>88607.3373833928</v>
          </cell>
          <cell r="F13">
            <v>851384.79316825</v>
          </cell>
          <cell r="G13">
            <v>98391.7909228243</v>
          </cell>
          <cell r="H13">
            <v>975299.974727337</v>
          </cell>
        </row>
        <row r="14">
          <cell r="D14">
            <v>35587262.1561211</v>
          </cell>
          <cell r="E14">
            <v>36249042.7664304</v>
          </cell>
          <cell r="F14">
            <v>340971110.724125</v>
          </cell>
          <cell r="G14">
            <v>36018052.8754625</v>
          </cell>
          <cell r="H14">
            <v>323595600.637931</v>
          </cell>
        </row>
        <row r="15">
          <cell r="D15">
            <v>327359.025131136</v>
          </cell>
          <cell r="E15">
            <v>423567.031707508</v>
          </cell>
          <cell r="F15">
            <v>4242247.37995017</v>
          </cell>
          <cell r="G15">
            <v>413040.938942012</v>
          </cell>
          <cell r="H15">
            <v>3883197.15348816</v>
          </cell>
        </row>
        <row r="16">
          <cell r="D16">
            <v>48675.0040937849</v>
          </cell>
          <cell r="E16">
            <v>45196.5918273167</v>
          </cell>
          <cell r="F16">
            <v>551798.053464823</v>
          </cell>
          <cell r="G16">
            <v>43563.2390558267</v>
          </cell>
          <cell r="H16">
            <v>510566.242103598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3">
          <cell r="D13">
            <v>138162.5214</v>
          </cell>
          <cell r="E13">
            <v>153875.5021</v>
          </cell>
          <cell r="F13">
            <v>1400000.1028</v>
          </cell>
          <cell r="G13">
            <v>149801.50168</v>
          </cell>
          <cell r="H13">
            <v>1537521.91051</v>
          </cell>
        </row>
        <row r="14">
          <cell r="D14">
            <v>44185144.69304</v>
          </cell>
          <cell r="E14">
            <v>45006811.4988</v>
          </cell>
          <cell r="F14">
            <v>421102794.08226</v>
          </cell>
          <cell r="G14">
            <v>43610658.42161</v>
          </cell>
          <cell r="H14">
            <v>382731914.24834</v>
          </cell>
        </row>
        <row r="15">
          <cell r="D15">
            <v>418135.6828</v>
          </cell>
          <cell r="E15">
            <v>541022.1696</v>
          </cell>
          <cell r="F15">
            <v>5178007.1885</v>
          </cell>
          <cell r="G15">
            <v>470825.3663</v>
          </cell>
          <cell r="H15">
            <v>4366253.36507</v>
          </cell>
        </row>
        <row r="16">
          <cell r="D16">
            <v>65394.868</v>
          </cell>
          <cell r="E16">
            <v>60721.62112</v>
          </cell>
          <cell r="F16">
            <v>725873.43438</v>
          </cell>
          <cell r="G16">
            <v>57120.11905</v>
          </cell>
          <cell r="H16">
            <v>645785.67193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B1">
      <selection activeCell="G5" sqref="G5"/>
    </sheetView>
  </sheetViews>
  <sheetFormatPr defaultColWidth="4.6640625" defaultRowHeight="18.75"/>
  <cols>
    <col min="1" max="1" width="42.6640625" style="4" bestFit="1" customWidth="1"/>
    <col min="2" max="2" width="4.77734375" style="4" bestFit="1" customWidth="1"/>
    <col min="3" max="3" width="4.6640625" style="4" customWidth="1"/>
    <col min="4" max="4" width="5.10546875" style="4" customWidth="1"/>
    <col min="5" max="5" width="11.5546875" style="4" customWidth="1"/>
    <col min="6" max="6" width="5.3359375" style="4" customWidth="1"/>
    <col min="7" max="7" width="13.88671875" style="4" customWidth="1"/>
    <col min="8" max="8" width="5.3359375" style="4" customWidth="1"/>
    <col min="9" max="9" width="4.6640625" style="4" customWidth="1"/>
    <col min="10" max="10" width="5.4453125" style="4" customWidth="1"/>
    <col min="11" max="11" width="4.6640625" style="4" customWidth="1"/>
    <col min="12" max="12" width="5.99609375" style="4" customWidth="1"/>
    <col min="13" max="13" width="4.21484375" style="4" bestFit="1" customWidth="1"/>
    <col min="14" max="14" width="2.3359375" style="4" bestFit="1" customWidth="1"/>
    <col min="15" max="15" width="4.3359375" style="4" bestFit="1" customWidth="1"/>
    <col min="16" max="16" width="4.21484375" style="4" bestFit="1" customWidth="1"/>
    <col min="17" max="17" width="2.3359375" style="4" bestFit="1" customWidth="1"/>
    <col min="18" max="22" width="4.6640625" style="4" customWidth="1"/>
    <col min="23" max="23" width="14.21484375" style="4" bestFit="1" customWidth="1"/>
    <col min="24" max="28" width="4.6640625" style="4" customWidth="1"/>
    <col min="29" max="16384" width="4.6640625" style="5" customWidth="1"/>
  </cols>
  <sheetData>
    <row r="1" spans="1:28" s="35" customFormat="1" ht="18.75">
      <c r="A1" s="17" t="s">
        <v>79</v>
      </c>
      <c r="B1" s="29"/>
      <c r="C1" s="29"/>
      <c r="D1" s="48"/>
      <c r="E1" s="29"/>
      <c r="F1" s="29"/>
      <c r="G1" s="29"/>
      <c r="H1" s="29"/>
      <c r="I1" s="29"/>
      <c r="J1" s="29"/>
      <c r="K1" s="29"/>
      <c r="L1" s="29"/>
      <c r="M1" s="65" t="s">
        <v>29</v>
      </c>
      <c r="N1" s="65"/>
      <c r="O1" s="65"/>
      <c r="P1" s="65"/>
      <c r="Q1" s="65"/>
      <c r="R1" s="65"/>
      <c r="S1" s="65"/>
      <c r="T1" s="65"/>
      <c r="U1" s="65"/>
      <c r="V1" s="29"/>
      <c r="W1" s="29"/>
      <c r="X1" s="29"/>
      <c r="Y1" s="29"/>
      <c r="Z1" s="29"/>
      <c r="AA1" s="29"/>
      <c r="AB1" s="29"/>
    </row>
    <row r="2" spans="1:28" s="35" customFormat="1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9" t="s">
        <v>21</v>
      </c>
      <c r="N2" s="69"/>
      <c r="O2" s="69"/>
      <c r="P2" s="69"/>
      <c r="Q2" s="69"/>
      <c r="R2" s="69"/>
      <c r="S2" s="69"/>
      <c r="T2" s="69"/>
      <c r="U2" s="69"/>
      <c r="V2" s="29"/>
      <c r="W2" s="51"/>
      <c r="X2" s="29"/>
      <c r="Y2" s="29"/>
      <c r="Z2" s="29"/>
      <c r="AA2" s="29"/>
      <c r="AB2" s="29"/>
    </row>
    <row r="3" spans="1:28" s="35" customFormat="1" ht="18.75">
      <c r="A3" s="66" t="s">
        <v>77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36"/>
      <c r="M3" s="65" t="s">
        <v>20</v>
      </c>
      <c r="N3" s="65"/>
      <c r="O3" s="65"/>
      <c r="P3" s="65"/>
      <c r="Q3" s="65"/>
      <c r="R3" s="65"/>
      <c r="S3" s="65"/>
      <c r="T3" s="65"/>
      <c r="U3" s="65"/>
      <c r="V3" s="29"/>
      <c r="W3" s="29"/>
      <c r="X3" s="29"/>
      <c r="Y3" s="29"/>
      <c r="Z3" s="29"/>
      <c r="AA3" s="29"/>
      <c r="AB3" s="29"/>
    </row>
    <row r="4" spans="1:28" s="35" customFormat="1" ht="18.75">
      <c r="A4" s="36"/>
      <c r="B4" s="36"/>
      <c r="C4" s="70" t="s">
        <v>0</v>
      </c>
      <c r="D4" s="70"/>
      <c r="E4" s="29">
        <f ca="1">MONTH(NOW())</f>
        <v>7</v>
      </c>
      <c r="F4" s="36" t="s">
        <v>98</v>
      </c>
      <c r="G4" s="36"/>
      <c r="H4" s="36"/>
      <c r="I4" s="36"/>
      <c r="J4" s="36"/>
      <c r="K4" s="36"/>
      <c r="L4" s="29"/>
      <c r="M4" s="69" t="s">
        <v>90</v>
      </c>
      <c r="N4" s="69"/>
      <c r="O4" s="69"/>
      <c r="P4" s="69"/>
      <c r="Q4" s="69"/>
      <c r="R4" s="69"/>
      <c r="S4" s="69"/>
      <c r="T4" s="69"/>
      <c r="U4" s="69"/>
      <c r="V4" s="29"/>
      <c r="W4" s="29"/>
      <c r="X4" s="29"/>
      <c r="Y4" s="29"/>
      <c r="Z4" s="29"/>
      <c r="AA4" s="29"/>
      <c r="AB4" s="29"/>
    </row>
    <row r="5" spans="1:28" s="35" customFormat="1" ht="18.75">
      <c r="A5" s="29"/>
      <c r="B5" s="29"/>
      <c r="C5" s="29"/>
      <c r="D5" s="29"/>
      <c r="E5" s="182">
        <f>G5*2</f>
        <v>765288486</v>
      </c>
      <c r="F5" s="29"/>
      <c r="G5" s="182">
        <f>G12-E12</f>
        <v>382644243</v>
      </c>
      <c r="H5" s="29"/>
      <c r="I5" s="29"/>
      <c r="J5" s="29"/>
      <c r="K5" s="29"/>
      <c r="L5" s="29"/>
      <c r="M5" s="29"/>
      <c r="N5" s="29"/>
      <c r="O5" s="29"/>
      <c r="P5" s="67" t="s">
        <v>72</v>
      </c>
      <c r="Q5" s="68"/>
      <c r="R5" s="68"/>
      <c r="S5" s="68"/>
      <c r="T5" s="68"/>
      <c r="U5" s="68"/>
      <c r="V5" s="29"/>
      <c r="W5" s="29"/>
      <c r="X5" s="29"/>
      <c r="Y5" s="29"/>
      <c r="Z5" s="29"/>
      <c r="AA5" s="29"/>
      <c r="AB5" s="29"/>
    </row>
    <row r="6" spans="1:21" ht="25.5" customHeight="1">
      <c r="A6" s="83" t="s">
        <v>1</v>
      </c>
      <c r="B6" s="97" t="s">
        <v>8</v>
      </c>
      <c r="C6" s="84" t="s">
        <v>0</v>
      </c>
      <c r="D6" s="86"/>
      <c r="E6" s="84" t="s">
        <v>0</v>
      </c>
      <c r="F6" s="86"/>
      <c r="G6" s="77" t="s">
        <v>14</v>
      </c>
      <c r="H6" s="78"/>
      <c r="I6" s="84" t="s">
        <v>0</v>
      </c>
      <c r="J6" s="86"/>
      <c r="K6" s="77" t="s">
        <v>14</v>
      </c>
      <c r="L6" s="78"/>
      <c r="M6" s="84" t="s">
        <v>87</v>
      </c>
      <c r="N6" s="85"/>
      <c r="O6" s="86"/>
      <c r="P6" s="84" t="s">
        <v>15</v>
      </c>
      <c r="Q6" s="85"/>
      <c r="R6" s="86"/>
      <c r="S6" s="84" t="s">
        <v>18</v>
      </c>
      <c r="T6" s="85"/>
      <c r="U6" s="86"/>
    </row>
    <row r="7" spans="1:21" ht="13.5">
      <c r="A7" s="83"/>
      <c r="B7" s="98"/>
      <c r="C7" s="87"/>
      <c r="D7" s="89"/>
      <c r="E7" s="87"/>
      <c r="F7" s="89"/>
      <c r="G7" s="79"/>
      <c r="H7" s="80"/>
      <c r="I7" s="87"/>
      <c r="J7" s="89"/>
      <c r="K7" s="79"/>
      <c r="L7" s="80"/>
      <c r="M7" s="93" t="str">
        <f ca="1">MONTH(NOW())&amp;"/"&amp;YEAR(NOW())</f>
        <v>7/2015</v>
      </c>
      <c r="N7" s="94"/>
      <c r="O7" s="95"/>
      <c r="P7" s="93" t="str">
        <f>M7</f>
        <v>7/2015</v>
      </c>
      <c r="Q7" s="94"/>
      <c r="R7" s="95"/>
      <c r="S7" s="47">
        <f>E4</f>
        <v>7</v>
      </c>
      <c r="T7" s="110" t="s">
        <v>97</v>
      </c>
      <c r="U7" s="111"/>
    </row>
    <row r="8" spans="1:21" ht="18.75" customHeight="1">
      <c r="A8" s="83"/>
      <c r="B8" s="98"/>
      <c r="C8" s="87"/>
      <c r="D8" s="89"/>
      <c r="E8" s="87"/>
      <c r="F8" s="89"/>
      <c r="G8" s="79"/>
      <c r="H8" s="80"/>
      <c r="I8" s="87"/>
      <c r="J8" s="89"/>
      <c r="K8" s="79"/>
      <c r="L8" s="80"/>
      <c r="M8" s="87" t="s">
        <v>16</v>
      </c>
      <c r="N8" s="88"/>
      <c r="O8" s="89"/>
      <c r="P8" s="87" t="s">
        <v>16</v>
      </c>
      <c r="Q8" s="88"/>
      <c r="R8" s="89"/>
      <c r="S8" s="87" t="s">
        <v>16</v>
      </c>
      <c r="T8" s="88"/>
      <c r="U8" s="89"/>
    </row>
    <row r="9" spans="1:21" ht="24" customHeight="1">
      <c r="A9" s="83"/>
      <c r="B9" s="6"/>
      <c r="C9" s="96" t="s">
        <v>101</v>
      </c>
      <c r="D9" s="82"/>
      <c r="E9" s="81" t="str">
        <f ca="1">MONTH(NOW())&amp;"/"&amp;YEAR(NOW())</f>
        <v>7/2015</v>
      </c>
      <c r="F9" s="82"/>
      <c r="G9" s="81" t="str">
        <f ca="1">MONTH(NOW())&amp;"/"&amp;YEAR(NOW())</f>
        <v>7/2015</v>
      </c>
      <c r="H9" s="82"/>
      <c r="I9" s="81" t="str">
        <f ca="1">MONTH(NOW())&amp;"/"&amp;YEAR(NOW())-1</f>
        <v>7/2014</v>
      </c>
      <c r="J9" s="82"/>
      <c r="K9" s="81" t="str">
        <f ca="1">MONTH(NOW())&amp;"/"&amp;YEAR(NOW())-1</f>
        <v>7/2014</v>
      </c>
      <c r="L9" s="82"/>
      <c r="M9" s="87" t="str">
        <f>C9</f>
        <v>01/2014</v>
      </c>
      <c r="N9" s="88"/>
      <c r="O9" s="89"/>
      <c r="P9" s="87" t="str">
        <f>K9</f>
        <v>7/2014</v>
      </c>
      <c r="Q9" s="88"/>
      <c r="R9" s="89"/>
      <c r="S9" s="47">
        <f>E4</f>
        <v>7</v>
      </c>
      <c r="T9" s="112" t="s">
        <v>88</v>
      </c>
      <c r="U9" s="113"/>
    </row>
    <row r="10" spans="1:21" ht="13.5">
      <c r="A10" s="83"/>
      <c r="B10" s="6"/>
      <c r="C10" s="10"/>
      <c r="D10" s="9"/>
      <c r="E10" s="10"/>
      <c r="F10" s="9"/>
      <c r="G10" s="12"/>
      <c r="H10" s="11"/>
      <c r="I10" s="10"/>
      <c r="J10" s="9"/>
      <c r="K10" s="12"/>
      <c r="L10" s="9"/>
      <c r="M10" s="90" t="s">
        <v>17</v>
      </c>
      <c r="N10" s="91"/>
      <c r="O10" s="92"/>
      <c r="P10" s="90" t="s">
        <v>17</v>
      </c>
      <c r="Q10" s="91"/>
      <c r="R10" s="92"/>
      <c r="S10" s="90" t="s">
        <v>17</v>
      </c>
      <c r="T10" s="91"/>
      <c r="U10" s="92"/>
    </row>
    <row r="11" spans="1:21" ht="13.5">
      <c r="A11" s="7" t="s">
        <v>2</v>
      </c>
      <c r="B11" s="7" t="s">
        <v>9</v>
      </c>
      <c r="C11" s="76">
        <v>1</v>
      </c>
      <c r="D11" s="76"/>
      <c r="E11" s="76">
        <v>2</v>
      </c>
      <c r="F11" s="76"/>
      <c r="G11" s="76">
        <v>3</v>
      </c>
      <c r="H11" s="76"/>
      <c r="I11" s="76">
        <v>4</v>
      </c>
      <c r="J11" s="76"/>
      <c r="K11" s="76">
        <v>5</v>
      </c>
      <c r="L11" s="76"/>
      <c r="M11" s="76" t="s">
        <v>22</v>
      </c>
      <c r="N11" s="76"/>
      <c r="O11" s="76"/>
      <c r="P11" s="76" t="s">
        <v>23</v>
      </c>
      <c r="Q11" s="76"/>
      <c r="R11" s="76"/>
      <c r="S11" s="76" t="s">
        <v>24</v>
      </c>
      <c r="T11" s="76"/>
      <c r="U11" s="76"/>
    </row>
    <row r="12" spans="1:21" ht="25.5" customHeight="1">
      <c r="A12" s="13" t="s">
        <v>3</v>
      </c>
      <c r="B12" s="7"/>
      <c r="C12" s="71">
        <f>C13+C14+C15+C16</f>
        <v>44806839</v>
      </c>
      <c r="D12" s="72"/>
      <c r="E12" s="178">
        <f>E13+E14+E15+E16</f>
        <v>45762431</v>
      </c>
      <c r="F12" s="179"/>
      <c r="G12" s="178">
        <f>G13+G14+G15+G16</f>
        <v>428406674</v>
      </c>
      <c r="H12" s="179"/>
      <c r="I12" s="71">
        <f>I13+I14+I15+I16</f>
        <v>44288405</v>
      </c>
      <c r="J12" s="72"/>
      <c r="K12" s="71">
        <f>K13+K14+K15+K16</f>
        <v>389281475</v>
      </c>
      <c r="L12" s="72"/>
      <c r="M12" s="73">
        <f>E12/C12*100</f>
        <v>102.13269228833572</v>
      </c>
      <c r="N12" s="74"/>
      <c r="O12" s="75"/>
      <c r="P12" s="99">
        <f>E12/I12*100</f>
        <v>103.32824358881292</v>
      </c>
      <c r="Q12" s="99"/>
      <c r="R12" s="99"/>
      <c r="S12" s="99">
        <f>G12/K12*100</f>
        <v>110.05061928518434</v>
      </c>
      <c r="T12" s="99"/>
      <c r="U12" s="99"/>
    </row>
    <row r="13" spans="1:21" ht="27" customHeight="1">
      <c r="A13" s="8" t="s">
        <v>4</v>
      </c>
      <c r="B13" s="7" t="s">
        <v>10</v>
      </c>
      <c r="C13" s="63">
        <f>ROUND('GTSX- GIA TT'!C13:D13,0)</f>
        <v>138163</v>
      </c>
      <c r="D13" s="64"/>
      <c r="E13" s="180">
        <f>ROUND('GTSX- GIA TT'!E13:F13,0)</f>
        <v>153876</v>
      </c>
      <c r="F13" s="181"/>
      <c r="G13" s="180">
        <f>ROUND('GTSX- GIA TT'!G13:H13,0)</f>
        <v>1400000</v>
      </c>
      <c r="H13" s="181"/>
      <c r="I13" s="63">
        <f>ROUND('GTSX- GIA TT'!I13:J13,0)</f>
        <v>149802</v>
      </c>
      <c r="J13" s="64"/>
      <c r="K13" s="63">
        <f>ROUND('GTSX- GIA TT'!K13:L13,0)</f>
        <v>1537522</v>
      </c>
      <c r="L13" s="64"/>
      <c r="M13" s="103">
        <f>E13/C13*100</f>
        <v>111.37279879562544</v>
      </c>
      <c r="N13" s="104"/>
      <c r="O13" s="105"/>
      <c r="P13" s="102">
        <f>E13/I13*100</f>
        <v>102.71958985861338</v>
      </c>
      <c r="Q13" s="102"/>
      <c r="R13" s="102"/>
      <c r="S13" s="102">
        <f>G13/K13*100</f>
        <v>91.05560765959771</v>
      </c>
      <c r="T13" s="102"/>
      <c r="U13" s="102"/>
    </row>
    <row r="14" spans="1:21" ht="26.25" customHeight="1">
      <c r="A14" s="8" t="s">
        <v>5</v>
      </c>
      <c r="B14" s="7" t="s">
        <v>11</v>
      </c>
      <c r="C14" s="63">
        <f>ROUND('GTSX- GIA TT'!C14:D14,0)</f>
        <v>44185145</v>
      </c>
      <c r="D14" s="64"/>
      <c r="E14" s="180">
        <f>ROUND('GTSX- GIA TT'!E14:F14,0)</f>
        <v>45006811</v>
      </c>
      <c r="F14" s="181"/>
      <c r="G14" s="180">
        <f>ROUND('GTSX- GIA TT'!G14:H14,0)</f>
        <v>421102794</v>
      </c>
      <c r="H14" s="181"/>
      <c r="I14" s="63">
        <f>ROUND('GTSX- GIA TT'!I14:J14,0)</f>
        <v>43610658</v>
      </c>
      <c r="J14" s="64"/>
      <c r="K14" s="63">
        <f>ROUND('GTSX- GIA TT'!K14:L14,0)</f>
        <v>382731914</v>
      </c>
      <c r="L14" s="64"/>
      <c r="M14" s="103">
        <f>E14/C14*100</f>
        <v>101.85959783542637</v>
      </c>
      <c r="N14" s="104"/>
      <c r="O14" s="105"/>
      <c r="P14" s="102">
        <f>E14/I14*100</f>
        <v>103.20140319827323</v>
      </c>
      <c r="Q14" s="102"/>
      <c r="R14" s="102"/>
      <c r="S14" s="102">
        <f>G14/K14*100</f>
        <v>110.02552402776632</v>
      </c>
      <c r="T14" s="102"/>
      <c r="U14" s="102"/>
    </row>
    <row r="15" spans="1:21" ht="25.5" customHeight="1">
      <c r="A15" s="8" t="s">
        <v>6</v>
      </c>
      <c r="B15" s="7" t="s">
        <v>12</v>
      </c>
      <c r="C15" s="63">
        <f>ROUND('GTSX- GIA TT'!C15:D15,0)</f>
        <v>418136</v>
      </c>
      <c r="D15" s="64"/>
      <c r="E15" s="180">
        <f>ROUND('GTSX- GIA TT'!E15:F15,0)</f>
        <v>541022</v>
      </c>
      <c r="F15" s="181"/>
      <c r="G15" s="180">
        <f>ROUND('GTSX- GIA TT'!G15:H15,0)</f>
        <v>5178007</v>
      </c>
      <c r="H15" s="181"/>
      <c r="I15" s="63">
        <f>ROUND('GTSX- GIA TT'!I15:J15,0)</f>
        <v>470825</v>
      </c>
      <c r="J15" s="64"/>
      <c r="K15" s="63">
        <f>ROUND('GTSX- GIA TT'!K15:L15,0)</f>
        <v>4366253</v>
      </c>
      <c r="L15" s="64"/>
      <c r="M15" s="103">
        <f>E15/C15*100</f>
        <v>129.38900262115675</v>
      </c>
      <c r="N15" s="104"/>
      <c r="O15" s="105"/>
      <c r="P15" s="102">
        <f>E15/I15*100</f>
        <v>114.90936122763236</v>
      </c>
      <c r="Q15" s="102"/>
      <c r="R15" s="102"/>
      <c r="S15" s="102">
        <f>G15/K15*100</f>
        <v>118.59154748934613</v>
      </c>
      <c r="T15" s="102"/>
      <c r="U15" s="102"/>
    </row>
    <row r="16" spans="1:21" ht="27" customHeight="1">
      <c r="A16" s="8" t="s">
        <v>7</v>
      </c>
      <c r="B16" s="7" t="s">
        <v>13</v>
      </c>
      <c r="C16" s="63">
        <f>ROUND('GTSX- GIA TT'!C16:D16,0)</f>
        <v>65395</v>
      </c>
      <c r="D16" s="64"/>
      <c r="E16" s="180">
        <f>ROUND('GTSX- GIA TT'!E16:F16,0)</f>
        <v>60722</v>
      </c>
      <c r="F16" s="181"/>
      <c r="G16" s="180">
        <f>ROUND('GTSX- GIA TT'!G16:H16,0)</f>
        <v>725873</v>
      </c>
      <c r="H16" s="181"/>
      <c r="I16" s="63">
        <f>ROUND('GTSX- GIA TT'!I16:J16,0)</f>
        <v>57120</v>
      </c>
      <c r="J16" s="64"/>
      <c r="K16" s="63">
        <f>ROUND('GTSX- GIA TT'!K16:L16,0)</f>
        <v>645786</v>
      </c>
      <c r="L16" s="64"/>
      <c r="M16" s="103">
        <f>E16/C16*100</f>
        <v>92.8541937456992</v>
      </c>
      <c r="N16" s="104"/>
      <c r="O16" s="105"/>
      <c r="P16" s="102">
        <f>E16/I16*100</f>
        <v>106.30602240896359</v>
      </c>
      <c r="Q16" s="102"/>
      <c r="R16" s="102"/>
      <c r="S16" s="102">
        <f>G16/K16*100</f>
        <v>112.40147665015965</v>
      </c>
      <c r="T16" s="102"/>
      <c r="U16" s="102"/>
    </row>
    <row r="18" spans="1:8" ht="13.5">
      <c r="A18" s="44"/>
      <c r="G18" s="61"/>
      <c r="H18" s="61"/>
    </row>
    <row r="19" spans="1:8" ht="13.5">
      <c r="A19" s="44"/>
      <c r="G19" s="41"/>
      <c r="H19" s="41"/>
    </row>
    <row r="21" spans="1:28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100" t="s">
        <v>93</v>
      </c>
      <c r="L21" s="100"/>
      <c r="M21" s="100"/>
      <c r="N21" s="100"/>
      <c r="O21" s="100"/>
      <c r="P21" s="100"/>
      <c r="Q21" s="100"/>
      <c r="R21" s="52">
        <f>E4</f>
        <v>7</v>
      </c>
      <c r="S21" s="101" t="s">
        <v>96</v>
      </c>
      <c r="T21" s="101"/>
      <c r="U21" s="52"/>
      <c r="V21" s="1"/>
      <c r="W21" s="1"/>
      <c r="X21" s="1"/>
      <c r="Y21" s="1"/>
      <c r="Z21" s="1"/>
      <c r="AA21" s="1"/>
      <c r="AB21" s="1"/>
    </row>
    <row r="22" spans="1:28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07" t="s">
        <v>26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"/>
      <c r="W22" s="1"/>
      <c r="X22" s="1"/>
      <c r="Y22" s="1"/>
      <c r="Z22" s="1"/>
      <c r="AA22" s="1"/>
      <c r="AB22" s="1"/>
    </row>
    <row r="23" spans="1:28" s="46" customFormat="1" ht="21" customHeight="1">
      <c r="A23" s="45" t="s">
        <v>67</v>
      </c>
      <c r="B23" s="109" t="s">
        <v>100</v>
      </c>
      <c r="C23" s="109"/>
      <c r="D23" s="109"/>
      <c r="E23" s="109"/>
      <c r="F23" s="109"/>
      <c r="G23" s="109"/>
      <c r="H23" s="109"/>
      <c r="I23" s="109"/>
      <c r="J23" s="109"/>
      <c r="K23" s="108" t="s">
        <v>27</v>
      </c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45"/>
      <c r="W23" s="45"/>
      <c r="X23" s="45"/>
      <c r="Y23" s="45"/>
      <c r="Z23" s="45"/>
      <c r="AA23" s="45"/>
      <c r="AB23" s="45"/>
    </row>
    <row r="24" spans="11:21" ht="13.5"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</row>
    <row r="25" spans="11:21" ht="13.5"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1:21" ht="13.5"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</row>
    <row r="31" spans="1:28" s="15" customFormat="1" ht="18.75" customHeight="1">
      <c r="A31" s="62" t="s">
        <v>71</v>
      </c>
      <c r="B31" s="62" t="s">
        <v>25</v>
      </c>
      <c r="C31" s="62"/>
      <c r="D31" s="62"/>
      <c r="E31" s="62"/>
      <c r="F31" s="62"/>
      <c r="G31" s="62"/>
      <c r="H31" s="62"/>
      <c r="I31" s="62"/>
      <c r="J31" s="62"/>
      <c r="K31" s="62" t="s">
        <v>99</v>
      </c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14"/>
      <c r="W31" s="14"/>
      <c r="X31" s="14"/>
      <c r="Y31" s="14"/>
      <c r="Z31" s="14"/>
      <c r="AA31" s="14"/>
      <c r="AB31" s="14"/>
    </row>
    <row r="32" spans="1:21" ht="13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spans="1:21" ht="13.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</sheetData>
  <sheetProtection/>
  <mergeCells count="84">
    <mergeCell ref="B23:J23"/>
    <mergeCell ref="B31:J33"/>
    <mergeCell ref="P7:R7"/>
    <mergeCell ref="T7:U7"/>
    <mergeCell ref="S15:U15"/>
    <mergeCell ref="M16:O16"/>
    <mergeCell ref="P16:R16"/>
    <mergeCell ref="S16:U16"/>
    <mergeCell ref="P13:R13"/>
    <mergeCell ref="T9:U9"/>
    <mergeCell ref="K26:U26"/>
    <mergeCell ref="K22:U22"/>
    <mergeCell ref="K23:U23"/>
    <mergeCell ref="K24:U24"/>
    <mergeCell ref="K25:U25"/>
    <mergeCell ref="P9:R9"/>
    <mergeCell ref="K15:L15"/>
    <mergeCell ref="K16:L16"/>
    <mergeCell ref="M15:O15"/>
    <mergeCell ref="P15:R15"/>
    <mergeCell ref="K21:Q21"/>
    <mergeCell ref="S21:T21"/>
    <mergeCell ref="S12:U12"/>
    <mergeCell ref="K13:L13"/>
    <mergeCell ref="K14:L14"/>
    <mergeCell ref="S13:U13"/>
    <mergeCell ref="M14:O14"/>
    <mergeCell ref="P14:R14"/>
    <mergeCell ref="S14:U14"/>
    <mergeCell ref="M13:O13"/>
    <mergeCell ref="C12:D12"/>
    <mergeCell ref="C13:D13"/>
    <mergeCell ref="P12:R12"/>
    <mergeCell ref="I13:J13"/>
    <mergeCell ref="I14:J14"/>
    <mergeCell ref="I15:J15"/>
    <mergeCell ref="I16:J16"/>
    <mergeCell ref="S6:U6"/>
    <mergeCell ref="S8:U8"/>
    <mergeCell ref="S10:U10"/>
    <mergeCell ref="M6:O6"/>
    <mergeCell ref="M8:O8"/>
    <mergeCell ref="M10:O10"/>
    <mergeCell ref="M9:O9"/>
    <mergeCell ref="E6:F8"/>
    <mergeCell ref="P6:R6"/>
    <mergeCell ref="P8:R8"/>
    <mergeCell ref="P10:R10"/>
    <mergeCell ref="I6:J8"/>
    <mergeCell ref="K6:L8"/>
    <mergeCell ref="C6:D8"/>
    <mergeCell ref="M7:O7"/>
    <mergeCell ref="C9:D9"/>
    <mergeCell ref="G6:H8"/>
    <mergeCell ref="I9:J9"/>
    <mergeCell ref="K9:L9"/>
    <mergeCell ref="E9:F9"/>
    <mergeCell ref="G9:H9"/>
    <mergeCell ref="A6:A10"/>
    <mergeCell ref="B6:B8"/>
    <mergeCell ref="P11:R11"/>
    <mergeCell ref="S11:U11"/>
    <mergeCell ref="M11:O11"/>
    <mergeCell ref="G11:H11"/>
    <mergeCell ref="I11:J11"/>
    <mergeCell ref="K11:L11"/>
    <mergeCell ref="I12:J12"/>
    <mergeCell ref="K12:L12"/>
    <mergeCell ref="M12:O12"/>
    <mergeCell ref="C11:D11"/>
    <mergeCell ref="E11:F11"/>
    <mergeCell ref="M1:U1"/>
    <mergeCell ref="M3:U3"/>
    <mergeCell ref="A3:K3"/>
    <mergeCell ref="P5:U5"/>
    <mergeCell ref="M2:U2"/>
    <mergeCell ref="M4:U4"/>
    <mergeCell ref="C4:D4"/>
    <mergeCell ref="G18:H18"/>
    <mergeCell ref="A31:A33"/>
    <mergeCell ref="K31:U33"/>
    <mergeCell ref="C14:D14"/>
    <mergeCell ref="C15:D15"/>
    <mergeCell ref="C16:D16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7">
      <selection activeCell="C13" sqref="C13:D13"/>
    </sheetView>
  </sheetViews>
  <sheetFormatPr defaultColWidth="4.6640625" defaultRowHeight="18.75"/>
  <cols>
    <col min="1" max="1" width="42.6640625" style="4" bestFit="1" customWidth="1"/>
    <col min="2" max="2" width="4.77734375" style="4" bestFit="1" customWidth="1"/>
    <col min="3" max="3" width="4.6640625" style="4" customWidth="1"/>
    <col min="4" max="4" width="5.10546875" style="4" customWidth="1"/>
    <col min="5" max="5" width="4.6640625" style="4" customWidth="1"/>
    <col min="6" max="6" width="5.3359375" style="4" customWidth="1"/>
    <col min="7" max="7" width="4.6640625" style="4" customWidth="1"/>
    <col min="8" max="8" width="6.6640625" style="4" customWidth="1"/>
    <col min="9" max="9" width="4.6640625" style="4" customWidth="1"/>
    <col min="10" max="10" width="5.4453125" style="4" customWidth="1"/>
    <col min="11" max="11" width="4.6640625" style="4" customWidth="1"/>
    <col min="12" max="12" width="5.99609375" style="4" customWidth="1"/>
    <col min="13" max="13" width="4.21484375" style="4" bestFit="1" customWidth="1"/>
    <col min="14" max="14" width="2.3359375" style="4" bestFit="1" customWidth="1"/>
    <col min="15" max="15" width="4.3359375" style="4" bestFit="1" customWidth="1"/>
    <col min="16" max="16" width="4.21484375" style="4" bestFit="1" customWidth="1"/>
    <col min="17" max="17" width="2.3359375" style="4" bestFit="1" customWidth="1"/>
    <col min="18" max="29" width="4.6640625" style="4" customWidth="1"/>
    <col min="30" max="16384" width="4.6640625" style="5" customWidth="1"/>
  </cols>
  <sheetData>
    <row r="1" spans="1:29" s="35" customFormat="1" ht="18.75">
      <c r="A1" s="17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5" t="s">
        <v>29</v>
      </c>
      <c r="N1" s="65"/>
      <c r="O1" s="65"/>
      <c r="P1" s="65"/>
      <c r="Q1" s="65"/>
      <c r="R1" s="65"/>
      <c r="S1" s="65"/>
      <c r="T1" s="65"/>
      <c r="U1" s="65"/>
      <c r="V1" s="29"/>
      <c r="W1" s="29"/>
      <c r="X1" s="29"/>
      <c r="Y1" s="29"/>
      <c r="Z1" s="29"/>
      <c r="AA1" s="29"/>
      <c r="AB1" s="29"/>
      <c r="AC1" s="29"/>
    </row>
    <row r="2" spans="1:29" s="35" customFormat="1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9" t="s">
        <v>21</v>
      </c>
      <c r="N2" s="69"/>
      <c r="O2" s="69"/>
      <c r="P2" s="69"/>
      <c r="Q2" s="69"/>
      <c r="R2" s="69"/>
      <c r="S2" s="69"/>
      <c r="T2" s="69"/>
      <c r="U2" s="69"/>
      <c r="V2" s="29"/>
      <c r="W2" s="29"/>
      <c r="X2" s="29"/>
      <c r="Y2" s="29"/>
      <c r="Z2" s="29"/>
      <c r="AA2" s="29"/>
      <c r="AB2" s="29"/>
      <c r="AC2" s="29"/>
    </row>
    <row r="3" spans="1:29" s="35" customFormat="1" ht="18.75">
      <c r="A3" s="66" t="s">
        <v>77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36"/>
      <c r="M3" s="65" t="s">
        <v>20</v>
      </c>
      <c r="N3" s="65"/>
      <c r="O3" s="65"/>
      <c r="P3" s="65"/>
      <c r="Q3" s="65"/>
      <c r="R3" s="65"/>
      <c r="S3" s="65"/>
      <c r="T3" s="65"/>
      <c r="U3" s="65"/>
      <c r="V3" s="29"/>
      <c r="W3" s="29"/>
      <c r="X3" s="29"/>
      <c r="Y3" s="29"/>
      <c r="Z3" s="29"/>
      <c r="AA3" s="29"/>
      <c r="AB3" s="29"/>
      <c r="AC3" s="29"/>
    </row>
    <row r="4" spans="1:29" s="35" customFormat="1" ht="18.75">
      <c r="A4" s="70" t="s">
        <v>81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29"/>
      <c r="M4" s="69" t="s">
        <v>19</v>
      </c>
      <c r="N4" s="69"/>
      <c r="O4" s="69"/>
      <c r="P4" s="69"/>
      <c r="Q4" s="69"/>
      <c r="R4" s="69"/>
      <c r="S4" s="69"/>
      <c r="T4" s="69"/>
      <c r="U4" s="69"/>
      <c r="V4" s="29"/>
      <c r="W4" s="29"/>
      <c r="X4" s="29"/>
      <c r="Y4" s="29"/>
      <c r="Z4" s="29"/>
      <c r="AA4" s="29"/>
      <c r="AB4" s="29"/>
      <c r="AC4" s="29"/>
    </row>
    <row r="5" spans="1:29" s="35" customFormat="1" ht="18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67" t="s">
        <v>72</v>
      </c>
      <c r="Q5" s="68"/>
      <c r="R5" s="68"/>
      <c r="S5" s="68"/>
      <c r="T5" s="68"/>
      <c r="U5" s="68"/>
      <c r="V5" s="29"/>
      <c r="W5" s="29"/>
      <c r="X5" s="29"/>
      <c r="Y5" s="29"/>
      <c r="Z5" s="29"/>
      <c r="AA5" s="29"/>
      <c r="AB5" s="29"/>
      <c r="AC5" s="29"/>
    </row>
    <row r="6" spans="1:21" ht="25.5" customHeight="1">
      <c r="A6" s="83" t="s">
        <v>1</v>
      </c>
      <c r="B6" s="97" t="s">
        <v>8</v>
      </c>
      <c r="C6" s="84" t="s">
        <v>0</v>
      </c>
      <c r="D6" s="86"/>
      <c r="E6" s="84" t="s">
        <v>0</v>
      </c>
      <c r="F6" s="86"/>
      <c r="G6" s="77" t="s">
        <v>14</v>
      </c>
      <c r="H6" s="78"/>
      <c r="I6" s="84" t="s">
        <v>0</v>
      </c>
      <c r="J6" s="86"/>
      <c r="K6" s="77" t="s">
        <v>14</v>
      </c>
      <c r="L6" s="78"/>
      <c r="M6" s="84" t="s">
        <v>15</v>
      </c>
      <c r="N6" s="85"/>
      <c r="O6" s="86"/>
      <c r="P6" s="84" t="s">
        <v>15</v>
      </c>
      <c r="Q6" s="85"/>
      <c r="R6" s="86"/>
      <c r="S6" s="84" t="s">
        <v>18</v>
      </c>
      <c r="T6" s="85"/>
      <c r="U6" s="86"/>
    </row>
    <row r="7" spans="1:21" ht="13.5">
      <c r="A7" s="83"/>
      <c r="B7" s="98"/>
      <c r="C7" s="87"/>
      <c r="D7" s="89"/>
      <c r="E7" s="87"/>
      <c r="F7" s="89"/>
      <c r="G7" s="79"/>
      <c r="H7" s="80"/>
      <c r="I7" s="87"/>
      <c r="J7" s="89"/>
      <c r="K7" s="79"/>
      <c r="L7" s="80"/>
      <c r="M7" s="87" t="s">
        <v>74</v>
      </c>
      <c r="N7" s="88"/>
      <c r="O7" s="89"/>
      <c r="P7" s="87" t="s">
        <v>74</v>
      </c>
      <c r="Q7" s="88"/>
      <c r="R7" s="89"/>
      <c r="S7" s="119" t="s">
        <v>75</v>
      </c>
      <c r="T7" s="120"/>
      <c r="U7" s="121"/>
    </row>
    <row r="8" spans="1:21" ht="18.75" customHeight="1">
      <c r="A8" s="83"/>
      <c r="B8" s="98"/>
      <c r="C8" s="87"/>
      <c r="D8" s="89"/>
      <c r="E8" s="87"/>
      <c r="F8" s="89"/>
      <c r="G8" s="79"/>
      <c r="H8" s="80"/>
      <c r="I8" s="87"/>
      <c r="J8" s="89"/>
      <c r="K8" s="79"/>
      <c r="L8" s="80"/>
      <c r="M8" s="87" t="s">
        <v>16</v>
      </c>
      <c r="N8" s="88"/>
      <c r="O8" s="89"/>
      <c r="P8" s="87" t="s">
        <v>16</v>
      </c>
      <c r="Q8" s="88"/>
      <c r="R8" s="89"/>
      <c r="S8" s="87" t="s">
        <v>16</v>
      </c>
      <c r="T8" s="88"/>
      <c r="U8" s="89"/>
    </row>
    <row r="9" spans="1:21" ht="24" customHeight="1">
      <c r="A9" s="83"/>
      <c r="B9" s="6"/>
      <c r="C9" s="119" t="s">
        <v>73</v>
      </c>
      <c r="D9" s="121"/>
      <c r="E9" s="119" t="s">
        <v>83</v>
      </c>
      <c r="F9" s="121"/>
      <c r="G9" s="119" t="s">
        <v>83</v>
      </c>
      <c r="H9" s="121"/>
      <c r="I9" s="119" t="s">
        <v>84</v>
      </c>
      <c r="J9" s="121"/>
      <c r="K9" s="119" t="s">
        <v>84</v>
      </c>
      <c r="L9" s="121"/>
      <c r="M9" s="87" t="s">
        <v>74</v>
      </c>
      <c r="N9" s="88"/>
      <c r="O9" s="89"/>
      <c r="P9" s="87" t="s">
        <v>85</v>
      </c>
      <c r="Q9" s="88"/>
      <c r="R9" s="89"/>
      <c r="S9" s="119" t="s">
        <v>86</v>
      </c>
      <c r="T9" s="120"/>
      <c r="U9" s="121"/>
    </row>
    <row r="10" spans="1:21" ht="13.5">
      <c r="A10" s="83"/>
      <c r="B10" s="6"/>
      <c r="C10" s="10"/>
      <c r="D10" s="9"/>
      <c r="E10" s="10"/>
      <c r="F10" s="9"/>
      <c r="G10" s="12"/>
      <c r="H10" s="11"/>
      <c r="I10" s="10"/>
      <c r="J10" s="9"/>
      <c r="K10" s="12"/>
      <c r="L10" s="9"/>
      <c r="M10" s="90" t="s">
        <v>17</v>
      </c>
      <c r="N10" s="91"/>
      <c r="O10" s="92"/>
      <c r="P10" s="90" t="s">
        <v>17</v>
      </c>
      <c r="Q10" s="91"/>
      <c r="R10" s="92"/>
      <c r="S10" s="90" t="s">
        <v>17</v>
      </c>
      <c r="T10" s="91"/>
      <c r="U10" s="92"/>
    </row>
    <row r="11" spans="1:21" ht="13.5">
      <c r="A11" s="7" t="s">
        <v>2</v>
      </c>
      <c r="B11" s="7" t="s">
        <v>9</v>
      </c>
      <c r="C11" s="76">
        <v>1</v>
      </c>
      <c r="D11" s="76"/>
      <c r="E11" s="76">
        <v>2</v>
      </c>
      <c r="F11" s="76"/>
      <c r="G11" s="76">
        <v>3</v>
      </c>
      <c r="H11" s="76"/>
      <c r="I11" s="76">
        <v>4</v>
      </c>
      <c r="J11" s="76"/>
      <c r="K11" s="76">
        <v>5</v>
      </c>
      <c r="L11" s="76"/>
      <c r="M11" s="76" t="s">
        <v>22</v>
      </c>
      <c r="N11" s="76"/>
      <c r="O11" s="76"/>
      <c r="P11" s="76" t="s">
        <v>23</v>
      </c>
      <c r="Q11" s="76"/>
      <c r="R11" s="76"/>
      <c r="S11" s="76" t="s">
        <v>24</v>
      </c>
      <c r="T11" s="76"/>
      <c r="U11" s="76"/>
    </row>
    <row r="12" spans="1:21" ht="25.5" customHeight="1">
      <c r="A12" s="13" t="s">
        <v>3</v>
      </c>
      <c r="B12" s="7"/>
      <c r="C12" s="117">
        <f>C13+C14+C15+C16</f>
        <v>44806837.76524</v>
      </c>
      <c r="D12" s="118"/>
      <c r="E12" s="117">
        <f>E13+E14+E15+E16</f>
        <v>45762430.79162</v>
      </c>
      <c r="F12" s="118"/>
      <c r="G12" s="117">
        <f>G13+G14+G15+G16</f>
        <v>428406674.80794</v>
      </c>
      <c r="H12" s="118"/>
      <c r="I12" s="117">
        <f>I13+I14+I15+I16</f>
        <v>44288405.408640005</v>
      </c>
      <c r="J12" s="118"/>
      <c r="K12" s="117">
        <f>K13+K14+K15+K16</f>
        <v>389281475.19585</v>
      </c>
      <c r="L12" s="118"/>
      <c r="M12" s="73">
        <f>E12/C12*100</f>
        <v>102.13269463778434</v>
      </c>
      <c r="N12" s="74"/>
      <c r="O12" s="75"/>
      <c r="P12" s="99">
        <f>E12/I12*100</f>
        <v>103.32824216491758</v>
      </c>
      <c r="Q12" s="99"/>
      <c r="R12" s="99"/>
      <c r="S12" s="99">
        <f>G12/K12*100</f>
        <v>110.05061943736362</v>
      </c>
      <c r="T12" s="99"/>
      <c r="U12" s="99"/>
    </row>
    <row r="13" spans="1:21" ht="27" customHeight="1">
      <c r="A13" s="8" t="s">
        <v>4</v>
      </c>
      <c r="B13" s="7" t="s">
        <v>10</v>
      </c>
      <c r="C13" s="114">
        <f>'[2]Output'!$D$13</f>
        <v>138162.5214</v>
      </c>
      <c r="D13" s="115"/>
      <c r="E13" s="114">
        <f>'[2]Output'!$E$13</f>
        <v>153875.5021</v>
      </c>
      <c r="F13" s="115"/>
      <c r="G13" s="114">
        <f>'[2]Output'!$F$13</f>
        <v>1400000.1028</v>
      </c>
      <c r="H13" s="115"/>
      <c r="I13" s="114">
        <f>'[2]Output'!$G$13</f>
        <v>149801.50168</v>
      </c>
      <c r="J13" s="115"/>
      <c r="K13" s="114">
        <f>'[2]Output'!$H$13</f>
        <v>1537521.91051</v>
      </c>
      <c r="L13" s="115"/>
      <c r="M13" s="103">
        <f>E13/C13*100</f>
        <v>111.37282422235819</v>
      </c>
      <c r="N13" s="104"/>
      <c r="O13" s="105"/>
      <c r="P13" s="102">
        <f>E13/I13*100</f>
        <v>102.71959918579638</v>
      </c>
      <c r="Q13" s="102"/>
      <c r="R13" s="102"/>
      <c r="S13" s="102">
        <f>G13/K13*100</f>
        <v>91.0556196454863</v>
      </c>
      <c r="T13" s="102"/>
      <c r="U13" s="102"/>
    </row>
    <row r="14" spans="1:21" ht="26.25" customHeight="1">
      <c r="A14" s="8" t="s">
        <v>5</v>
      </c>
      <c r="B14" s="7" t="s">
        <v>11</v>
      </c>
      <c r="C14" s="114">
        <f>'[2]Output'!$D$14</f>
        <v>44185144.69304</v>
      </c>
      <c r="D14" s="115"/>
      <c r="E14" s="114">
        <f>'[2]Output'!$E$14</f>
        <v>45006811.4988</v>
      </c>
      <c r="F14" s="115"/>
      <c r="G14" s="114">
        <f>'[2]Output'!$F$14</f>
        <v>421102794.08226</v>
      </c>
      <c r="H14" s="115"/>
      <c r="I14" s="114">
        <f>'[2]Output'!$G$14</f>
        <v>43610658.42161</v>
      </c>
      <c r="J14" s="115"/>
      <c r="K14" s="114">
        <f>'[2]Output'!$H$14</f>
        <v>382731914.24834</v>
      </c>
      <c r="L14" s="115"/>
      <c r="M14" s="103">
        <f>E14/C14*100</f>
        <v>101.85959967194455</v>
      </c>
      <c r="N14" s="104"/>
      <c r="O14" s="105"/>
      <c r="P14" s="102">
        <f>E14/I14*100</f>
        <v>103.20140334432139</v>
      </c>
      <c r="Q14" s="102"/>
      <c r="R14" s="102"/>
      <c r="S14" s="102">
        <f>G14/K14*100</f>
        <v>110.02552397786786</v>
      </c>
      <c r="T14" s="102"/>
      <c r="U14" s="102"/>
    </row>
    <row r="15" spans="1:21" ht="25.5" customHeight="1">
      <c r="A15" s="8" t="s">
        <v>6</v>
      </c>
      <c r="B15" s="7" t="s">
        <v>12</v>
      </c>
      <c r="C15" s="114">
        <f>'[2]Output'!$D$15</f>
        <v>418135.6828</v>
      </c>
      <c r="D15" s="115"/>
      <c r="E15" s="114">
        <f>'[2]Output'!$E$15</f>
        <v>541022.1696</v>
      </c>
      <c r="F15" s="115"/>
      <c r="G15" s="114">
        <f>'[2]Output'!$F$15</f>
        <v>5178007.1885</v>
      </c>
      <c r="H15" s="115"/>
      <c r="I15" s="114">
        <f>'[2]Output'!$G$15</f>
        <v>470825.3663</v>
      </c>
      <c r="J15" s="115"/>
      <c r="K15" s="114">
        <f>'[2]Output'!$H$15</f>
        <v>4366253.36507</v>
      </c>
      <c r="L15" s="115"/>
      <c r="M15" s="103">
        <f>E15/C15*100</f>
        <v>129.3891413373535</v>
      </c>
      <c r="N15" s="104"/>
      <c r="O15" s="105"/>
      <c r="P15" s="102">
        <f>E15/I15*100</f>
        <v>114.90930785051884</v>
      </c>
      <c r="Q15" s="102"/>
      <c r="R15" s="102"/>
      <c r="S15" s="102">
        <f>G15/K15*100</f>
        <v>118.59154189090413</v>
      </c>
      <c r="T15" s="102"/>
      <c r="U15" s="102"/>
    </row>
    <row r="16" spans="1:21" ht="27" customHeight="1">
      <c r="A16" s="8" t="s">
        <v>7</v>
      </c>
      <c r="B16" s="7" t="s">
        <v>13</v>
      </c>
      <c r="C16" s="114">
        <f>'[2]Output'!$D$16</f>
        <v>65394.868</v>
      </c>
      <c r="D16" s="115"/>
      <c r="E16" s="114">
        <f>'[2]Output'!$E$16</f>
        <v>60721.62112</v>
      </c>
      <c r="F16" s="115"/>
      <c r="G16" s="114">
        <f>'[2]Output'!$F$16</f>
        <v>725873.43438</v>
      </c>
      <c r="H16" s="115"/>
      <c r="I16" s="114">
        <f>'[2]Output'!$G$16</f>
        <v>57120.11905</v>
      </c>
      <c r="J16" s="115"/>
      <c r="K16" s="114">
        <f>'[2]Output'!$H$16</f>
        <v>645785.67193</v>
      </c>
      <c r="L16" s="115"/>
      <c r="M16" s="103">
        <f>E16/C16*100</f>
        <v>92.8538017998599</v>
      </c>
      <c r="N16" s="104"/>
      <c r="O16" s="105"/>
      <c r="P16" s="102">
        <f>E16/I16*100</f>
        <v>106.3051375415507</v>
      </c>
      <c r="Q16" s="102"/>
      <c r="R16" s="102"/>
      <c r="S16" s="102">
        <f>G16/K16*100</f>
        <v>112.40160101580594</v>
      </c>
      <c r="T16" s="102"/>
      <c r="U16" s="102"/>
    </row>
    <row r="18" ht="13.5">
      <c r="A18" s="5"/>
    </row>
    <row r="20" spans="1:29" s="2" customFormat="1" ht="27" customHeight="1">
      <c r="A20" s="1"/>
      <c r="B20" s="1"/>
      <c r="C20" s="1"/>
      <c r="D20" s="1"/>
      <c r="E20" s="1"/>
      <c r="F20" s="1"/>
      <c r="G20" s="1"/>
      <c r="H20" s="1"/>
      <c r="I20" s="1"/>
      <c r="K20" s="101" t="s">
        <v>80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"/>
      <c r="W20" s="1"/>
      <c r="X20" s="1"/>
      <c r="Y20" s="1"/>
      <c r="Z20" s="1"/>
      <c r="AA20" s="1"/>
      <c r="AB20" s="1"/>
      <c r="AC20" s="1"/>
    </row>
    <row r="21" spans="1:29" s="2" customFormat="1" ht="26.25" customHeight="1">
      <c r="A21" s="1" t="s">
        <v>67</v>
      </c>
      <c r="B21" s="1"/>
      <c r="C21" s="1"/>
      <c r="D21" s="1"/>
      <c r="E21" s="1"/>
      <c r="F21" s="1"/>
      <c r="G21" s="1"/>
      <c r="H21" s="1"/>
      <c r="I21" s="1"/>
      <c r="J21" s="1"/>
      <c r="K21" s="107" t="s">
        <v>26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"/>
      <c r="W21" s="1"/>
      <c r="X21" s="1"/>
      <c r="Y21" s="1"/>
      <c r="Z21" s="1"/>
      <c r="AA21" s="1"/>
      <c r="AB21" s="1"/>
      <c r="AC21" s="1"/>
    </row>
    <row r="22" spans="1:29" s="2" customFormat="1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07" t="s">
        <v>27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"/>
      <c r="W22" s="1"/>
      <c r="X22" s="1"/>
      <c r="Y22" s="1"/>
      <c r="Z22" s="1"/>
      <c r="AA22" s="1"/>
      <c r="AB22" s="1"/>
      <c r="AC22" s="1"/>
    </row>
    <row r="23" spans="11:21" ht="13.5"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1:21" ht="13.5"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</row>
    <row r="25" spans="11:21" ht="13.5"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1:21" ht="13.5"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</row>
    <row r="30" spans="1:29" s="15" customFormat="1" ht="18.75">
      <c r="A30" s="3" t="s">
        <v>71</v>
      </c>
      <c r="B30" s="14"/>
      <c r="C30" s="14"/>
      <c r="D30" s="14"/>
      <c r="E30" s="14"/>
      <c r="F30" s="14"/>
      <c r="G30" s="14"/>
      <c r="H30" s="14"/>
      <c r="I30" s="14"/>
      <c r="J30" s="14"/>
      <c r="K30" s="116" t="s">
        <v>28</v>
      </c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4"/>
      <c r="W30" s="14"/>
      <c r="X30" s="14"/>
      <c r="Y30" s="14"/>
      <c r="Z30" s="14"/>
      <c r="AA30" s="14"/>
      <c r="AB30" s="14"/>
      <c r="AC30" s="14"/>
    </row>
  </sheetData>
  <sheetProtection/>
  <mergeCells count="90">
    <mergeCell ref="G13:H13"/>
    <mergeCell ref="G14:H14"/>
    <mergeCell ref="G15:H15"/>
    <mergeCell ref="G16:H16"/>
    <mergeCell ref="K11:L11"/>
    <mergeCell ref="M1:U1"/>
    <mergeCell ref="M3:U3"/>
    <mergeCell ref="A3:K3"/>
    <mergeCell ref="P5:U5"/>
    <mergeCell ref="M2:U2"/>
    <mergeCell ref="A4:K4"/>
    <mergeCell ref="G9:H9"/>
    <mergeCell ref="P11:R11"/>
    <mergeCell ref="S11:U11"/>
    <mergeCell ref="M4:U4"/>
    <mergeCell ref="G12:H12"/>
    <mergeCell ref="I12:J12"/>
    <mergeCell ref="K12:L12"/>
    <mergeCell ref="M12:O12"/>
    <mergeCell ref="G11:H11"/>
    <mergeCell ref="I11:J11"/>
    <mergeCell ref="K9:L9"/>
    <mergeCell ref="M11:O11"/>
    <mergeCell ref="B6:B8"/>
    <mergeCell ref="E6:F8"/>
    <mergeCell ref="G6:H8"/>
    <mergeCell ref="C11:D11"/>
    <mergeCell ref="E11:F11"/>
    <mergeCell ref="M7:O7"/>
    <mergeCell ref="C9:D9"/>
    <mergeCell ref="E9:F9"/>
    <mergeCell ref="S9:U9"/>
    <mergeCell ref="A6:A10"/>
    <mergeCell ref="P6:R6"/>
    <mergeCell ref="P8:R8"/>
    <mergeCell ref="P10:R10"/>
    <mergeCell ref="I6:J8"/>
    <mergeCell ref="K6:L8"/>
    <mergeCell ref="C6:D8"/>
    <mergeCell ref="P7:R7"/>
    <mergeCell ref="I9:J9"/>
    <mergeCell ref="C13:D13"/>
    <mergeCell ref="S6:U6"/>
    <mergeCell ref="S8:U8"/>
    <mergeCell ref="S10:U10"/>
    <mergeCell ref="M6:O6"/>
    <mergeCell ref="M8:O8"/>
    <mergeCell ref="M10:O10"/>
    <mergeCell ref="S7:U7"/>
    <mergeCell ref="M9:O9"/>
    <mergeCell ref="P9:R9"/>
    <mergeCell ref="P13:R13"/>
    <mergeCell ref="C14:D14"/>
    <mergeCell ref="C15:D15"/>
    <mergeCell ref="C16:D16"/>
    <mergeCell ref="E12:F12"/>
    <mergeCell ref="E13:F13"/>
    <mergeCell ref="E14:F14"/>
    <mergeCell ref="E15:F15"/>
    <mergeCell ref="E16:F16"/>
    <mergeCell ref="C12:D12"/>
    <mergeCell ref="K30:U30"/>
    <mergeCell ref="K21:U21"/>
    <mergeCell ref="K22:U22"/>
    <mergeCell ref="K23:U23"/>
    <mergeCell ref="K24:U24"/>
    <mergeCell ref="P12:R12"/>
    <mergeCell ref="S12:U12"/>
    <mergeCell ref="K13:L13"/>
    <mergeCell ref="K14:L14"/>
    <mergeCell ref="S13:U13"/>
    <mergeCell ref="I13:J13"/>
    <mergeCell ref="I14:J14"/>
    <mergeCell ref="I15:J15"/>
    <mergeCell ref="I16:J16"/>
    <mergeCell ref="K25:U25"/>
    <mergeCell ref="K26:U26"/>
    <mergeCell ref="M14:O14"/>
    <mergeCell ref="P14:R14"/>
    <mergeCell ref="S14:U14"/>
    <mergeCell ref="M13:O13"/>
    <mergeCell ref="K20:U20"/>
    <mergeCell ref="S15:U15"/>
    <mergeCell ref="M16:O16"/>
    <mergeCell ref="P16:R16"/>
    <mergeCell ref="S16:U16"/>
    <mergeCell ref="K15:L15"/>
    <mergeCell ref="K16:L16"/>
    <mergeCell ref="M15:O15"/>
    <mergeCell ref="P15:R15"/>
  </mergeCells>
  <printOptions/>
  <pageMargins left="0.2" right="0.2" top="0.75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4">
      <selection activeCell="C14" sqref="C14:D14"/>
    </sheetView>
  </sheetViews>
  <sheetFormatPr defaultColWidth="4.6640625" defaultRowHeight="18.75"/>
  <cols>
    <col min="1" max="1" width="42.6640625" style="4" bestFit="1" customWidth="1"/>
    <col min="2" max="2" width="4.77734375" style="4" bestFit="1" customWidth="1"/>
    <col min="3" max="3" width="4.6640625" style="4" customWidth="1"/>
    <col min="4" max="4" width="5.10546875" style="4" customWidth="1"/>
    <col min="5" max="5" width="4.6640625" style="4" customWidth="1"/>
    <col min="6" max="6" width="5.3359375" style="4" customWidth="1"/>
    <col min="7" max="7" width="4.6640625" style="4" customWidth="1"/>
    <col min="8" max="8" width="5.3359375" style="4" customWidth="1"/>
    <col min="9" max="9" width="4.6640625" style="4" customWidth="1"/>
    <col min="10" max="10" width="5.4453125" style="4" customWidth="1"/>
    <col min="11" max="11" width="4.6640625" style="4" customWidth="1"/>
    <col min="12" max="12" width="5.99609375" style="4" customWidth="1"/>
    <col min="13" max="13" width="4.21484375" style="4" bestFit="1" customWidth="1"/>
    <col min="14" max="14" width="2.3359375" style="4" bestFit="1" customWidth="1"/>
    <col min="15" max="15" width="4.3359375" style="4" bestFit="1" customWidth="1"/>
    <col min="16" max="16" width="4.21484375" style="4" bestFit="1" customWidth="1"/>
    <col min="17" max="17" width="2.3359375" style="4" bestFit="1" customWidth="1"/>
    <col min="18" max="29" width="4.6640625" style="4" customWidth="1"/>
    <col min="30" max="16384" width="4.6640625" style="5" customWidth="1"/>
  </cols>
  <sheetData>
    <row r="1" spans="1:29" s="31" customFormat="1" ht="18.75">
      <c r="A1" s="17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5" t="s">
        <v>29</v>
      </c>
      <c r="N1" s="65"/>
      <c r="O1" s="65"/>
      <c r="P1" s="65"/>
      <c r="Q1" s="65"/>
      <c r="R1" s="65"/>
      <c r="S1" s="65"/>
      <c r="T1" s="65"/>
      <c r="U1" s="65"/>
      <c r="V1" s="30"/>
      <c r="W1" s="30"/>
      <c r="X1" s="30"/>
      <c r="Y1" s="30"/>
      <c r="Z1" s="30"/>
      <c r="AA1" s="30"/>
      <c r="AB1" s="30"/>
      <c r="AC1" s="30"/>
    </row>
    <row r="2" spans="1:29" s="31" customFormat="1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2" t="s">
        <v>21</v>
      </c>
      <c r="N2" s="122"/>
      <c r="O2" s="122"/>
      <c r="P2" s="122"/>
      <c r="Q2" s="122"/>
      <c r="R2" s="122"/>
      <c r="S2" s="122"/>
      <c r="T2" s="122"/>
      <c r="U2" s="122"/>
      <c r="V2" s="30"/>
      <c r="W2" s="30"/>
      <c r="X2" s="30"/>
      <c r="Y2" s="30"/>
      <c r="Z2" s="30"/>
      <c r="AA2" s="30"/>
      <c r="AB2" s="30"/>
      <c r="AC2" s="30"/>
    </row>
    <row r="3" spans="1:29" s="31" customFormat="1" ht="18.75">
      <c r="A3" s="66" t="s">
        <v>76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32"/>
      <c r="M3" s="65" t="s">
        <v>20</v>
      </c>
      <c r="N3" s="65"/>
      <c r="O3" s="65"/>
      <c r="P3" s="65"/>
      <c r="Q3" s="65"/>
      <c r="R3" s="65"/>
      <c r="S3" s="65"/>
      <c r="T3" s="65"/>
      <c r="U3" s="65"/>
      <c r="V3" s="30"/>
      <c r="W3" s="30"/>
      <c r="X3" s="30"/>
      <c r="Y3" s="30"/>
      <c r="Z3" s="30"/>
      <c r="AA3" s="30"/>
      <c r="AB3" s="30"/>
      <c r="AC3" s="30"/>
    </row>
    <row r="4" spans="1:29" s="31" customFormat="1" ht="18.75">
      <c r="A4" s="123" t="s">
        <v>82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30"/>
      <c r="M4" s="122" t="s">
        <v>19</v>
      </c>
      <c r="N4" s="122"/>
      <c r="O4" s="122"/>
      <c r="P4" s="122"/>
      <c r="Q4" s="122"/>
      <c r="R4" s="122"/>
      <c r="S4" s="122"/>
      <c r="T4" s="122"/>
      <c r="U4" s="122"/>
      <c r="V4" s="30"/>
      <c r="W4" s="30"/>
      <c r="X4" s="30"/>
      <c r="Y4" s="30"/>
      <c r="Z4" s="30"/>
      <c r="AA4" s="30"/>
      <c r="AB4" s="30"/>
      <c r="AC4" s="30"/>
    </row>
    <row r="5" spans="1:29" s="34" customFormat="1" ht="18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67" t="s">
        <v>72</v>
      </c>
      <c r="Q5" s="68"/>
      <c r="R5" s="68"/>
      <c r="S5" s="68"/>
      <c r="T5" s="68"/>
      <c r="U5" s="68"/>
      <c r="V5" s="33"/>
      <c r="W5" s="33"/>
      <c r="X5" s="33"/>
      <c r="Y5" s="33"/>
      <c r="Z5" s="33"/>
      <c r="AA5" s="33"/>
      <c r="AB5" s="33"/>
      <c r="AC5" s="33"/>
    </row>
    <row r="6" spans="1:21" ht="25.5" customHeight="1">
      <c r="A6" s="83" t="s">
        <v>1</v>
      </c>
      <c r="B6" s="97" t="s">
        <v>8</v>
      </c>
      <c r="C6" s="97" t="s">
        <v>0</v>
      </c>
      <c r="D6" s="97"/>
      <c r="E6" s="97" t="s">
        <v>0</v>
      </c>
      <c r="F6" s="97"/>
      <c r="G6" s="124" t="s">
        <v>14</v>
      </c>
      <c r="H6" s="124"/>
      <c r="I6" s="97" t="s">
        <v>0</v>
      </c>
      <c r="J6" s="97"/>
      <c r="K6" s="124" t="s">
        <v>14</v>
      </c>
      <c r="L6" s="124"/>
      <c r="M6" s="97" t="s">
        <v>15</v>
      </c>
      <c r="N6" s="97"/>
      <c r="O6" s="97"/>
      <c r="P6" s="97" t="s">
        <v>15</v>
      </c>
      <c r="Q6" s="97"/>
      <c r="R6" s="97"/>
      <c r="S6" s="97" t="s">
        <v>18</v>
      </c>
      <c r="T6" s="97"/>
      <c r="U6" s="97"/>
    </row>
    <row r="7" spans="1:21" ht="13.5">
      <c r="A7" s="83"/>
      <c r="B7" s="98"/>
      <c r="C7" s="98"/>
      <c r="D7" s="98"/>
      <c r="E7" s="98"/>
      <c r="F7" s="98"/>
      <c r="G7" s="125"/>
      <c r="H7" s="125"/>
      <c r="I7" s="98"/>
      <c r="J7" s="98"/>
      <c r="K7" s="125"/>
      <c r="L7" s="125"/>
      <c r="M7" s="87" t="s">
        <v>74</v>
      </c>
      <c r="N7" s="88"/>
      <c r="O7" s="89"/>
      <c r="P7" s="87" t="s">
        <v>74</v>
      </c>
      <c r="Q7" s="88"/>
      <c r="R7" s="89"/>
      <c r="S7" s="119" t="s">
        <v>75</v>
      </c>
      <c r="T7" s="120"/>
      <c r="U7" s="121"/>
    </row>
    <row r="8" spans="1:21" ht="18.75" customHeight="1">
      <c r="A8" s="83"/>
      <c r="B8" s="98"/>
      <c r="C8" s="98"/>
      <c r="D8" s="98"/>
      <c r="E8" s="98"/>
      <c r="F8" s="98"/>
      <c r="G8" s="125"/>
      <c r="H8" s="125"/>
      <c r="I8" s="98"/>
      <c r="J8" s="98"/>
      <c r="K8" s="125"/>
      <c r="L8" s="125"/>
      <c r="M8" s="98" t="s">
        <v>16</v>
      </c>
      <c r="N8" s="98"/>
      <c r="O8" s="98"/>
      <c r="P8" s="98" t="s">
        <v>16</v>
      </c>
      <c r="Q8" s="98"/>
      <c r="R8" s="98"/>
      <c r="S8" s="98" t="s">
        <v>16</v>
      </c>
      <c r="T8" s="98"/>
      <c r="U8" s="98"/>
    </row>
    <row r="9" spans="1:21" ht="24" customHeight="1">
      <c r="A9" s="83"/>
      <c r="B9" s="6"/>
      <c r="C9" s="119" t="s">
        <v>73</v>
      </c>
      <c r="D9" s="121"/>
      <c r="E9" s="119" t="s">
        <v>83</v>
      </c>
      <c r="F9" s="121"/>
      <c r="G9" s="119" t="s">
        <v>83</v>
      </c>
      <c r="H9" s="121"/>
      <c r="I9" s="119" t="s">
        <v>84</v>
      </c>
      <c r="J9" s="121"/>
      <c r="K9" s="119" t="s">
        <v>84</v>
      </c>
      <c r="L9" s="121"/>
      <c r="M9" s="87" t="s">
        <v>74</v>
      </c>
      <c r="N9" s="88"/>
      <c r="O9" s="89"/>
      <c r="P9" s="87" t="s">
        <v>85</v>
      </c>
      <c r="Q9" s="88"/>
      <c r="R9" s="89"/>
      <c r="S9" s="119" t="s">
        <v>86</v>
      </c>
      <c r="T9" s="120"/>
      <c r="U9" s="121"/>
    </row>
    <row r="10" spans="1:21" ht="13.5">
      <c r="A10" s="83"/>
      <c r="B10" s="6"/>
      <c r="C10" s="10"/>
      <c r="D10" s="9"/>
      <c r="E10" s="10"/>
      <c r="F10" s="9"/>
      <c r="G10" s="12"/>
      <c r="H10" s="11"/>
      <c r="I10" s="10"/>
      <c r="J10" s="9"/>
      <c r="K10" s="12"/>
      <c r="L10" s="9"/>
      <c r="M10" s="98" t="s">
        <v>17</v>
      </c>
      <c r="N10" s="98"/>
      <c r="O10" s="98"/>
      <c r="P10" s="98" t="s">
        <v>17</v>
      </c>
      <c r="Q10" s="98"/>
      <c r="R10" s="98"/>
      <c r="S10" s="98" t="s">
        <v>17</v>
      </c>
      <c r="T10" s="98"/>
      <c r="U10" s="98"/>
    </row>
    <row r="11" spans="1:21" ht="13.5">
      <c r="A11" s="7" t="s">
        <v>2</v>
      </c>
      <c r="B11" s="7" t="s">
        <v>9</v>
      </c>
      <c r="C11" s="76">
        <v>1</v>
      </c>
      <c r="D11" s="76"/>
      <c r="E11" s="76">
        <v>2</v>
      </c>
      <c r="F11" s="76"/>
      <c r="G11" s="76">
        <v>3</v>
      </c>
      <c r="H11" s="76"/>
      <c r="I11" s="76">
        <v>4</v>
      </c>
      <c r="J11" s="76"/>
      <c r="K11" s="76">
        <v>5</v>
      </c>
      <c r="L11" s="76"/>
      <c r="M11" s="76" t="s">
        <v>22</v>
      </c>
      <c r="N11" s="76"/>
      <c r="O11" s="76"/>
      <c r="P11" s="76" t="s">
        <v>23</v>
      </c>
      <c r="Q11" s="76"/>
      <c r="R11" s="76"/>
      <c r="S11" s="76" t="s">
        <v>24</v>
      </c>
      <c r="T11" s="76"/>
      <c r="U11" s="76"/>
    </row>
    <row r="12" spans="1:21" ht="25.5" customHeight="1">
      <c r="A12" s="13" t="s">
        <v>3</v>
      </c>
      <c r="B12" s="7"/>
      <c r="C12" s="117">
        <f>C13+C14+C15+C16</f>
        <v>36042855.39379932</v>
      </c>
      <c r="D12" s="118"/>
      <c r="E12" s="117">
        <f>E13+E14+E15+E16</f>
        <v>36806413.72734862</v>
      </c>
      <c r="F12" s="118"/>
      <c r="G12" s="117">
        <f>G13+G14+G15+G16</f>
        <v>346616540.95070827</v>
      </c>
      <c r="H12" s="118"/>
      <c r="I12" s="117">
        <f>I13+I14+I15+I16</f>
        <v>36573048.844383165</v>
      </c>
      <c r="J12" s="118"/>
      <c r="K12" s="117">
        <f>K13+K14+K15+K16</f>
        <v>328964664.00825006</v>
      </c>
      <c r="L12" s="118"/>
      <c r="M12" s="73">
        <f>E12/C12*100</f>
        <v>102.1184734816561</v>
      </c>
      <c r="N12" s="74"/>
      <c r="O12" s="75"/>
      <c r="P12" s="99">
        <f>E12/I12*100</f>
        <v>100.63807883219802</v>
      </c>
      <c r="Q12" s="99"/>
      <c r="R12" s="99"/>
      <c r="S12" s="99">
        <f>G12/K12*100</f>
        <v>105.3658884596844</v>
      </c>
      <c r="T12" s="99"/>
      <c r="U12" s="99"/>
    </row>
    <row r="13" spans="1:21" ht="27" customHeight="1">
      <c r="A13" s="8" t="s">
        <v>4</v>
      </c>
      <c r="B13" s="7" t="s">
        <v>10</v>
      </c>
      <c r="C13" s="114">
        <f>'[1]Output'!$D$13</f>
        <v>79559.2084532996</v>
      </c>
      <c r="D13" s="115"/>
      <c r="E13" s="114">
        <f>'[1]Output'!$E$13</f>
        <v>88607.3373833928</v>
      </c>
      <c r="F13" s="115"/>
      <c r="G13" s="114">
        <f>'[1]Output'!$F$13</f>
        <v>851384.79316825</v>
      </c>
      <c r="H13" s="115"/>
      <c r="I13" s="114">
        <f>'[1]Output'!$G$13</f>
        <v>98391.7909228243</v>
      </c>
      <c r="J13" s="115"/>
      <c r="K13" s="114">
        <f>'[1]Output'!$H$13</f>
        <v>975299.974727337</v>
      </c>
      <c r="L13" s="115"/>
      <c r="M13" s="103">
        <f>E13/C13*100</f>
        <v>111.37282422235808</v>
      </c>
      <c r="N13" s="104"/>
      <c r="O13" s="105"/>
      <c r="P13" s="102">
        <f>E13/I13*100</f>
        <v>90.05562003937287</v>
      </c>
      <c r="Q13" s="102"/>
      <c r="R13" s="102"/>
      <c r="S13" s="102">
        <f>G13/K13*100</f>
        <v>87.29465961549627</v>
      </c>
      <c r="T13" s="102"/>
      <c r="U13" s="102"/>
    </row>
    <row r="14" spans="1:21" ht="26.25" customHeight="1">
      <c r="A14" s="8" t="s">
        <v>5</v>
      </c>
      <c r="B14" s="7" t="s">
        <v>11</v>
      </c>
      <c r="C14" s="114">
        <f>'[1]Output'!$D$14</f>
        <v>35587262.1561211</v>
      </c>
      <c r="D14" s="115"/>
      <c r="E14" s="114">
        <f>'[1]Output'!$E$14</f>
        <v>36249042.7664304</v>
      </c>
      <c r="F14" s="115"/>
      <c r="G14" s="114">
        <f>'[1]Output'!$F$14</f>
        <v>340971110.724125</v>
      </c>
      <c r="H14" s="115"/>
      <c r="I14" s="114">
        <f>'[1]Output'!$G$14</f>
        <v>36018052.8754625</v>
      </c>
      <c r="J14" s="115"/>
      <c r="K14" s="114">
        <f>'[1]Output'!$H$14</f>
        <v>323595600.637931</v>
      </c>
      <c r="L14" s="115"/>
      <c r="M14" s="103">
        <f>E14/C14*100</f>
        <v>101.85959967194462</v>
      </c>
      <c r="N14" s="104"/>
      <c r="O14" s="105"/>
      <c r="P14" s="102">
        <f>E14/I14*100</f>
        <v>100.64131698558658</v>
      </c>
      <c r="Q14" s="102"/>
      <c r="R14" s="102"/>
      <c r="S14" s="102">
        <f>G14/K14*100</f>
        <v>105.36951369299838</v>
      </c>
      <c r="T14" s="102"/>
      <c r="U14" s="102"/>
    </row>
    <row r="15" spans="1:21" ht="25.5" customHeight="1">
      <c r="A15" s="8" t="s">
        <v>6</v>
      </c>
      <c r="B15" s="7" t="s">
        <v>12</v>
      </c>
      <c r="C15" s="114">
        <f>'[1]Output'!$D$15</f>
        <v>327359.025131136</v>
      </c>
      <c r="D15" s="115"/>
      <c r="E15" s="114">
        <f>'[1]Output'!$E$15</f>
        <v>423567.031707508</v>
      </c>
      <c r="F15" s="115"/>
      <c r="G15" s="114">
        <f>'[1]Output'!$F$15</f>
        <v>4242247.37995017</v>
      </c>
      <c r="H15" s="115"/>
      <c r="I15" s="114">
        <f>'[1]Output'!$G$15</f>
        <v>413040.938942012</v>
      </c>
      <c r="J15" s="115"/>
      <c r="K15" s="114">
        <f>'[1]Output'!$H$15</f>
        <v>3883197.15348816</v>
      </c>
      <c r="L15" s="115"/>
      <c r="M15" s="103">
        <f>E15/C15*100</f>
        <v>129.38914133735346</v>
      </c>
      <c r="N15" s="104"/>
      <c r="O15" s="105"/>
      <c r="P15" s="102">
        <f>E15/I15*100</f>
        <v>102.54843812636543</v>
      </c>
      <c r="Q15" s="102"/>
      <c r="R15" s="102"/>
      <c r="S15" s="102">
        <f>G15/K15*100</f>
        <v>109.24625282390016</v>
      </c>
      <c r="T15" s="102"/>
      <c r="U15" s="102"/>
    </row>
    <row r="16" spans="1:21" ht="27" customHeight="1">
      <c r="A16" s="8" t="s">
        <v>7</v>
      </c>
      <c r="B16" s="7" t="s">
        <v>13</v>
      </c>
      <c r="C16" s="114">
        <f>'[1]Output'!$D$16</f>
        <v>48675.0040937849</v>
      </c>
      <c r="D16" s="115"/>
      <c r="E16" s="114">
        <f>'[1]Output'!$E$16</f>
        <v>45196.5918273167</v>
      </c>
      <c r="F16" s="115"/>
      <c r="G16" s="114">
        <f>'[1]Output'!$F$16</f>
        <v>551798.053464823</v>
      </c>
      <c r="H16" s="115"/>
      <c r="I16" s="114">
        <f>'[1]Output'!$G$16</f>
        <v>43563.2390558267</v>
      </c>
      <c r="J16" s="115"/>
      <c r="K16" s="114">
        <f>'[1]Output'!$H$16</f>
        <v>510566.242103598</v>
      </c>
      <c r="L16" s="115"/>
      <c r="M16" s="103">
        <f>E16/C16*100</f>
        <v>92.85380179985985</v>
      </c>
      <c r="N16" s="104"/>
      <c r="O16" s="105"/>
      <c r="P16" s="102">
        <f>E16/I16*100</f>
        <v>103.74938321137425</v>
      </c>
      <c r="Q16" s="102"/>
      <c r="R16" s="102"/>
      <c r="S16" s="102">
        <f>G16/K16*100</f>
        <v>108.07570261428658</v>
      </c>
      <c r="T16" s="102"/>
      <c r="U16" s="102"/>
    </row>
    <row r="18" ht="13.5">
      <c r="A18" s="5"/>
    </row>
    <row r="20" spans="1:29" s="2" customFormat="1" ht="27" customHeight="1">
      <c r="A20" s="1"/>
      <c r="B20" s="1"/>
      <c r="C20" s="1"/>
      <c r="D20" s="1"/>
      <c r="E20" s="1"/>
      <c r="F20" s="1"/>
      <c r="G20" s="1"/>
      <c r="H20" s="1"/>
      <c r="I20" s="1"/>
      <c r="K20" s="101" t="s">
        <v>80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"/>
      <c r="W20" s="1"/>
      <c r="X20" s="1"/>
      <c r="Y20" s="1"/>
      <c r="Z20" s="1"/>
      <c r="AA20" s="1"/>
      <c r="AB20" s="1"/>
      <c r="AC20" s="1"/>
    </row>
    <row r="21" spans="1:29" s="2" customFormat="1" ht="26.25" customHeight="1">
      <c r="A21" s="1" t="s">
        <v>67</v>
      </c>
      <c r="B21" s="1"/>
      <c r="C21" s="1"/>
      <c r="D21" s="1"/>
      <c r="E21" s="1"/>
      <c r="F21" s="1"/>
      <c r="G21" s="1"/>
      <c r="H21" s="1"/>
      <c r="I21" s="1"/>
      <c r="J21" s="1"/>
      <c r="K21" s="107" t="s">
        <v>26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"/>
      <c r="W21" s="1"/>
      <c r="X21" s="1"/>
      <c r="Y21" s="1"/>
      <c r="Z21" s="1"/>
      <c r="AA21" s="1"/>
      <c r="AB21" s="1"/>
      <c r="AC21" s="1"/>
    </row>
    <row r="22" spans="1:29" s="2" customFormat="1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07" t="s">
        <v>27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"/>
      <c r="W22" s="1"/>
      <c r="X22" s="1"/>
      <c r="Y22" s="1"/>
      <c r="Z22" s="1"/>
      <c r="AA22" s="1"/>
      <c r="AB22" s="1"/>
      <c r="AC22" s="1"/>
    </row>
    <row r="23" spans="11:21" ht="13.5"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1:21" ht="13.5"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</row>
    <row r="25" spans="11:21" ht="13.5"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1:21" ht="13.5"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</row>
    <row r="30" spans="1:29" s="15" customFormat="1" ht="18.75">
      <c r="A30" s="3" t="s">
        <v>71</v>
      </c>
      <c r="B30" s="14"/>
      <c r="C30" s="14"/>
      <c r="D30" s="14"/>
      <c r="E30" s="14"/>
      <c r="F30" s="14"/>
      <c r="G30" s="14"/>
      <c r="H30" s="14"/>
      <c r="I30" s="14"/>
      <c r="J30" s="14"/>
      <c r="K30" s="116" t="s">
        <v>28</v>
      </c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4"/>
      <c r="W30" s="14"/>
      <c r="X30" s="14"/>
      <c r="Y30" s="14"/>
      <c r="Z30" s="14"/>
      <c r="AA30" s="14"/>
      <c r="AB30" s="14"/>
      <c r="AC30" s="14"/>
    </row>
    <row r="36" ht="18.75">
      <c r="A36" s="3"/>
    </row>
  </sheetData>
  <sheetProtection/>
  <mergeCells count="90">
    <mergeCell ref="M15:O15"/>
    <mergeCell ref="P15:R15"/>
    <mergeCell ref="S15:U15"/>
    <mergeCell ref="K20:U20"/>
    <mergeCell ref="K15:L15"/>
    <mergeCell ref="I16:J16"/>
    <mergeCell ref="M16:O16"/>
    <mergeCell ref="P16:R16"/>
    <mergeCell ref="S16:U16"/>
    <mergeCell ref="K16:L16"/>
    <mergeCell ref="K25:U25"/>
    <mergeCell ref="K26:U26"/>
    <mergeCell ref="K30:U30"/>
    <mergeCell ref="K21:U21"/>
    <mergeCell ref="K22:U22"/>
    <mergeCell ref="K23:U23"/>
    <mergeCell ref="K24:U24"/>
    <mergeCell ref="K14:L14"/>
    <mergeCell ref="S14:U14"/>
    <mergeCell ref="M13:O13"/>
    <mergeCell ref="P13:R13"/>
    <mergeCell ref="S13:U13"/>
    <mergeCell ref="M14:O14"/>
    <mergeCell ref="P14:R14"/>
    <mergeCell ref="C13:D13"/>
    <mergeCell ref="P12:R12"/>
    <mergeCell ref="S12:U12"/>
    <mergeCell ref="K13:L13"/>
    <mergeCell ref="I13:J13"/>
    <mergeCell ref="G13:H13"/>
    <mergeCell ref="S9:U9"/>
    <mergeCell ref="C14:D14"/>
    <mergeCell ref="C15:D15"/>
    <mergeCell ref="C16:D16"/>
    <mergeCell ref="E12:F12"/>
    <mergeCell ref="E13:F13"/>
    <mergeCell ref="E14:F14"/>
    <mergeCell ref="E15:F15"/>
    <mergeCell ref="E16:F16"/>
    <mergeCell ref="C12:D12"/>
    <mergeCell ref="M7:O7"/>
    <mergeCell ref="S6:U6"/>
    <mergeCell ref="S8:U8"/>
    <mergeCell ref="S10:U10"/>
    <mergeCell ref="M6:O6"/>
    <mergeCell ref="M8:O8"/>
    <mergeCell ref="M10:O10"/>
    <mergeCell ref="P7:R7"/>
    <mergeCell ref="P9:R9"/>
    <mergeCell ref="S7:U7"/>
    <mergeCell ref="I9:J9"/>
    <mergeCell ref="A6:A10"/>
    <mergeCell ref="P6:R6"/>
    <mergeCell ref="P8:R8"/>
    <mergeCell ref="P10:R10"/>
    <mergeCell ref="I6:J8"/>
    <mergeCell ref="K6:L8"/>
    <mergeCell ref="C6:D8"/>
    <mergeCell ref="K9:L9"/>
    <mergeCell ref="M9:O9"/>
    <mergeCell ref="G12:H12"/>
    <mergeCell ref="I12:J12"/>
    <mergeCell ref="K12:L12"/>
    <mergeCell ref="M12:O12"/>
    <mergeCell ref="B6:B8"/>
    <mergeCell ref="E6:F8"/>
    <mergeCell ref="G6:H8"/>
    <mergeCell ref="C11:D11"/>
    <mergeCell ref="E11:F11"/>
    <mergeCell ref="C9:D9"/>
    <mergeCell ref="A4:K4"/>
    <mergeCell ref="P11:R11"/>
    <mergeCell ref="S11:U11"/>
    <mergeCell ref="M4:U4"/>
    <mergeCell ref="I11:J11"/>
    <mergeCell ref="K11:L11"/>
    <mergeCell ref="M11:O11"/>
    <mergeCell ref="E9:F9"/>
    <mergeCell ref="G9:H9"/>
    <mergeCell ref="G11:H11"/>
    <mergeCell ref="G14:H14"/>
    <mergeCell ref="G15:H15"/>
    <mergeCell ref="I14:J14"/>
    <mergeCell ref="I15:J15"/>
    <mergeCell ref="G16:H16"/>
    <mergeCell ref="M1:U1"/>
    <mergeCell ref="M3:U3"/>
    <mergeCell ref="A3:K3"/>
    <mergeCell ref="P5:U5"/>
    <mergeCell ref="M2:U2"/>
  </mergeCells>
  <printOptions/>
  <pageMargins left="0.2" right="0.2" top="0.75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G12" sqref="G12"/>
    </sheetView>
  </sheetViews>
  <sheetFormatPr defaultColWidth="4.6640625" defaultRowHeight="18.75"/>
  <cols>
    <col min="1" max="1" width="40.3359375" style="4" customWidth="1"/>
    <col min="2" max="2" width="4.6640625" style="4" bestFit="1" customWidth="1"/>
    <col min="3" max="3" width="4.6640625" style="4" customWidth="1"/>
    <col min="4" max="4" width="5.10546875" style="4" customWidth="1"/>
    <col min="5" max="5" width="13.10546875" style="4" customWidth="1"/>
    <col min="6" max="6" width="5.3359375" style="4" customWidth="1"/>
    <col min="7" max="7" width="13.5546875" style="4" customWidth="1"/>
    <col min="8" max="8" width="5.3359375" style="4" customWidth="1"/>
    <col min="9" max="9" width="4.6640625" style="4" customWidth="1"/>
    <col min="10" max="10" width="5.4453125" style="4" customWidth="1"/>
    <col min="11" max="11" width="4.6640625" style="4" customWidth="1"/>
    <col min="12" max="12" width="5.21484375" style="4" customWidth="1"/>
    <col min="13" max="13" width="4.21484375" style="4" bestFit="1" customWidth="1"/>
    <col min="14" max="14" width="2.3359375" style="4" bestFit="1" customWidth="1"/>
    <col min="15" max="15" width="4.10546875" style="4" customWidth="1"/>
    <col min="16" max="16" width="4.21484375" style="4" bestFit="1" customWidth="1"/>
    <col min="17" max="17" width="2.3359375" style="4" bestFit="1" customWidth="1"/>
    <col min="18" max="18" width="3.3359375" style="4" customWidth="1"/>
    <col min="19" max="19" width="3.6640625" style="4" customWidth="1"/>
    <col min="20" max="20" width="3.88671875" style="4" customWidth="1"/>
    <col min="21" max="21" width="3.99609375" style="4" customWidth="1"/>
    <col min="22" max="29" width="4.6640625" style="4" customWidth="1"/>
    <col min="30" max="16384" width="4.6640625" style="5" customWidth="1"/>
  </cols>
  <sheetData>
    <row r="1" spans="1:29" s="31" customFormat="1" ht="18.75">
      <c r="A1" s="17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5" t="s">
        <v>29</v>
      </c>
      <c r="N1" s="65"/>
      <c r="O1" s="65"/>
      <c r="P1" s="65"/>
      <c r="Q1" s="65"/>
      <c r="R1" s="65"/>
      <c r="S1" s="65"/>
      <c r="T1" s="65"/>
      <c r="U1" s="65"/>
      <c r="V1" s="30"/>
      <c r="W1" s="30"/>
      <c r="X1" s="30"/>
      <c r="Y1" s="30"/>
      <c r="Z1" s="30"/>
      <c r="AA1" s="30"/>
      <c r="AB1" s="30"/>
      <c r="AC1" s="30"/>
    </row>
    <row r="2" spans="1:29" s="31" customFormat="1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2" t="s">
        <v>21</v>
      </c>
      <c r="N2" s="122"/>
      <c r="O2" s="122"/>
      <c r="P2" s="122"/>
      <c r="Q2" s="122"/>
      <c r="R2" s="122"/>
      <c r="S2" s="122"/>
      <c r="T2" s="122"/>
      <c r="U2" s="122"/>
      <c r="V2" s="30"/>
      <c r="W2" s="30"/>
      <c r="X2" s="30"/>
      <c r="Y2" s="30"/>
      <c r="Z2" s="30"/>
      <c r="AA2" s="30"/>
      <c r="AB2" s="30"/>
      <c r="AC2" s="30"/>
    </row>
    <row r="3" spans="1:29" s="31" customFormat="1" ht="18.75">
      <c r="A3" s="66" t="s">
        <v>76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32"/>
      <c r="M3" s="65" t="s">
        <v>20</v>
      </c>
      <c r="N3" s="65"/>
      <c r="O3" s="65"/>
      <c r="P3" s="65"/>
      <c r="Q3" s="65"/>
      <c r="R3" s="65"/>
      <c r="S3" s="65"/>
      <c r="T3" s="65"/>
      <c r="U3" s="65"/>
      <c r="V3" s="30"/>
      <c r="W3" s="30"/>
      <c r="X3" s="30"/>
      <c r="Y3" s="30"/>
      <c r="Z3" s="30"/>
      <c r="AA3" s="30"/>
      <c r="AB3" s="30"/>
      <c r="AC3" s="30"/>
    </row>
    <row r="4" spans="1:29" s="31" customFormat="1" ht="18.75">
      <c r="A4" s="36"/>
      <c r="B4" s="36"/>
      <c r="C4" s="70" t="s">
        <v>0</v>
      </c>
      <c r="D4" s="70"/>
      <c r="E4" s="29">
        <f ca="1">MONTH(NOW())</f>
        <v>7</v>
      </c>
      <c r="F4" s="36" t="s">
        <v>98</v>
      </c>
      <c r="G4" s="36"/>
      <c r="H4" s="36"/>
      <c r="I4" s="36"/>
      <c r="J4" s="36"/>
      <c r="K4" s="36"/>
      <c r="L4" s="29"/>
      <c r="M4" s="122" t="s">
        <v>90</v>
      </c>
      <c r="N4" s="122"/>
      <c r="O4" s="122"/>
      <c r="P4" s="122"/>
      <c r="Q4" s="122"/>
      <c r="R4" s="122"/>
      <c r="S4" s="122"/>
      <c r="T4" s="122"/>
      <c r="U4" s="122"/>
      <c r="V4" s="30"/>
      <c r="W4" s="30"/>
      <c r="X4" s="30"/>
      <c r="Y4" s="30"/>
      <c r="Z4" s="30"/>
      <c r="AA4" s="30"/>
      <c r="AB4" s="30"/>
      <c r="AC4" s="30"/>
    </row>
    <row r="5" spans="1:29" s="34" customFormat="1" ht="18.75">
      <c r="A5" s="30"/>
      <c r="B5" s="30"/>
      <c r="C5" s="30"/>
      <c r="D5" s="30"/>
      <c r="E5" s="186">
        <f>G12-E12</f>
        <v>309810127</v>
      </c>
      <c r="F5" s="30"/>
      <c r="G5" s="186">
        <f>E5*2</f>
        <v>619620254</v>
      </c>
      <c r="H5" s="30"/>
      <c r="I5" s="30"/>
      <c r="J5" s="30"/>
      <c r="K5" s="30"/>
      <c r="L5" s="30"/>
      <c r="M5" s="30"/>
      <c r="N5" s="30"/>
      <c r="O5" s="30"/>
      <c r="P5" s="67" t="s">
        <v>72</v>
      </c>
      <c r="Q5" s="68"/>
      <c r="R5" s="68"/>
      <c r="S5" s="68"/>
      <c r="T5" s="68"/>
      <c r="U5" s="68"/>
      <c r="V5" s="33"/>
      <c r="W5" s="33"/>
      <c r="X5" s="33"/>
      <c r="Y5" s="33"/>
      <c r="Z5" s="33"/>
      <c r="AA5" s="33"/>
      <c r="AB5" s="33"/>
      <c r="AC5" s="33"/>
    </row>
    <row r="6" spans="1:21" ht="25.5" customHeight="1">
      <c r="A6" s="83" t="s">
        <v>1</v>
      </c>
      <c r="B6" s="97" t="s">
        <v>8</v>
      </c>
      <c r="C6" s="84" t="s">
        <v>0</v>
      </c>
      <c r="D6" s="86"/>
      <c r="E6" s="84" t="s">
        <v>0</v>
      </c>
      <c r="F6" s="86"/>
      <c r="G6" s="77" t="s">
        <v>14</v>
      </c>
      <c r="H6" s="78"/>
      <c r="I6" s="84" t="s">
        <v>0</v>
      </c>
      <c r="J6" s="86"/>
      <c r="K6" s="77" t="s">
        <v>14</v>
      </c>
      <c r="L6" s="78"/>
      <c r="M6" s="84" t="s">
        <v>87</v>
      </c>
      <c r="N6" s="85"/>
      <c r="O6" s="86"/>
      <c r="P6" s="84" t="s">
        <v>15</v>
      </c>
      <c r="Q6" s="85"/>
      <c r="R6" s="86"/>
      <c r="S6" s="84" t="s">
        <v>18</v>
      </c>
      <c r="T6" s="85"/>
      <c r="U6" s="86"/>
    </row>
    <row r="7" spans="1:21" ht="13.5">
      <c r="A7" s="83"/>
      <c r="B7" s="98"/>
      <c r="C7" s="87"/>
      <c r="D7" s="89"/>
      <c r="E7" s="87"/>
      <c r="F7" s="89"/>
      <c r="G7" s="79"/>
      <c r="H7" s="80"/>
      <c r="I7" s="87"/>
      <c r="J7" s="89"/>
      <c r="K7" s="79"/>
      <c r="L7" s="80"/>
      <c r="M7" s="93" t="str">
        <f ca="1">MONTH(NOW())&amp;"/"&amp;YEAR(NOW())</f>
        <v>7/2015</v>
      </c>
      <c r="N7" s="94"/>
      <c r="O7" s="95"/>
      <c r="P7" s="93" t="str">
        <f>M7</f>
        <v>7/2015</v>
      </c>
      <c r="Q7" s="94"/>
      <c r="R7" s="95"/>
      <c r="S7" s="53">
        <f>E4</f>
        <v>7</v>
      </c>
      <c r="T7" s="110" t="s">
        <v>97</v>
      </c>
      <c r="U7" s="111"/>
    </row>
    <row r="8" spans="1:21" ht="18.75" customHeight="1">
      <c r="A8" s="83"/>
      <c r="B8" s="98"/>
      <c r="C8" s="87"/>
      <c r="D8" s="89"/>
      <c r="E8" s="87"/>
      <c r="F8" s="89"/>
      <c r="G8" s="79"/>
      <c r="H8" s="80"/>
      <c r="I8" s="87"/>
      <c r="J8" s="89"/>
      <c r="K8" s="79"/>
      <c r="L8" s="80"/>
      <c r="M8" s="87" t="s">
        <v>16</v>
      </c>
      <c r="N8" s="88"/>
      <c r="O8" s="89"/>
      <c r="P8" s="87" t="s">
        <v>16</v>
      </c>
      <c r="Q8" s="88"/>
      <c r="R8" s="89"/>
      <c r="S8" s="87" t="s">
        <v>16</v>
      </c>
      <c r="T8" s="88"/>
      <c r="U8" s="89"/>
    </row>
    <row r="9" spans="1:21" ht="24" customHeight="1">
      <c r="A9" s="83"/>
      <c r="B9" s="6"/>
      <c r="C9" s="96" t="s">
        <v>101</v>
      </c>
      <c r="D9" s="82"/>
      <c r="E9" s="81" t="str">
        <f ca="1">MONTH(NOW())&amp;"/"&amp;YEAR(NOW())</f>
        <v>7/2015</v>
      </c>
      <c r="F9" s="82"/>
      <c r="G9" s="81" t="str">
        <f ca="1">MONTH(NOW())&amp;"/"&amp;YEAR(NOW())</f>
        <v>7/2015</v>
      </c>
      <c r="H9" s="82"/>
      <c r="I9" s="81" t="str">
        <f ca="1">MONTH(NOW())&amp;"/"&amp;YEAR(NOW())-1</f>
        <v>7/2014</v>
      </c>
      <c r="J9" s="82"/>
      <c r="K9" s="81" t="str">
        <f ca="1">MONTH(NOW())&amp;"/"&amp;YEAR(NOW())-1</f>
        <v>7/2014</v>
      </c>
      <c r="L9" s="82"/>
      <c r="M9" s="87" t="str">
        <f>C9</f>
        <v>01/2014</v>
      </c>
      <c r="N9" s="88"/>
      <c r="O9" s="89"/>
      <c r="P9" s="87" t="str">
        <f>K9</f>
        <v>7/2014</v>
      </c>
      <c r="Q9" s="88"/>
      <c r="R9" s="89"/>
      <c r="S9" s="53">
        <f>E4</f>
        <v>7</v>
      </c>
      <c r="T9" s="112" t="s">
        <v>88</v>
      </c>
      <c r="U9" s="113"/>
    </row>
    <row r="10" spans="1:21" ht="13.5">
      <c r="A10" s="83"/>
      <c r="B10" s="6"/>
      <c r="C10" s="10"/>
      <c r="D10" s="9"/>
      <c r="E10" s="10"/>
      <c r="F10" s="9"/>
      <c r="G10" s="12"/>
      <c r="H10" s="11"/>
      <c r="I10" s="10"/>
      <c r="J10" s="9"/>
      <c r="K10" s="12"/>
      <c r="L10" s="9"/>
      <c r="M10" s="98" t="s">
        <v>17</v>
      </c>
      <c r="N10" s="98"/>
      <c r="O10" s="98"/>
      <c r="P10" s="98" t="s">
        <v>17</v>
      </c>
      <c r="Q10" s="98"/>
      <c r="R10" s="98"/>
      <c r="S10" s="98" t="s">
        <v>17</v>
      </c>
      <c r="T10" s="98"/>
      <c r="U10" s="98"/>
    </row>
    <row r="11" spans="1:21" ht="13.5">
      <c r="A11" s="7" t="s">
        <v>2</v>
      </c>
      <c r="B11" s="7" t="s">
        <v>9</v>
      </c>
      <c r="C11" s="76">
        <v>1</v>
      </c>
      <c r="D11" s="76"/>
      <c r="E11" s="76">
        <v>2</v>
      </c>
      <c r="F11" s="76"/>
      <c r="G11" s="76">
        <v>3</v>
      </c>
      <c r="H11" s="76"/>
      <c r="I11" s="76">
        <v>4</v>
      </c>
      <c r="J11" s="76"/>
      <c r="K11" s="76">
        <v>5</v>
      </c>
      <c r="L11" s="76"/>
      <c r="M11" s="76" t="s">
        <v>22</v>
      </c>
      <c r="N11" s="76"/>
      <c r="O11" s="76"/>
      <c r="P11" s="76" t="s">
        <v>23</v>
      </c>
      <c r="Q11" s="76"/>
      <c r="R11" s="76"/>
      <c r="S11" s="76" t="s">
        <v>24</v>
      </c>
      <c r="T11" s="76"/>
      <c r="U11" s="76"/>
    </row>
    <row r="12" spans="1:21" ht="25.5" customHeight="1">
      <c r="A12" s="13" t="s">
        <v>3</v>
      </c>
      <c r="B12" s="7"/>
      <c r="C12" s="71">
        <f>C13+C14+C15+C16</f>
        <v>36042855</v>
      </c>
      <c r="D12" s="72"/>
      <c r="E12" s="178">
        <f>E13+E14+E15+E16</f>
        <v>36806414</v>
      </c>
      <c r="F12" s="179"/>
      <c r="G12" s="178">
        <f>G13+G14+G15+G16</f>
        <v>346616541</v>
      </c>
      <c r="H12" s="179"/>
      <c r="I12" s="71">
        <f>I13+I14+I15+I16</f>
        <v>36573049</v>
      </c>
      <c r="J12" s="72"/>
      <c r="K12" s="71">
        <f>K13+K14+K15+K16</f>
        <v>328964664</v>
      </c>
      <c r="L12" s="72"/>
      <c r="M12" s="73">
        <f>E12/C12*100</f>
        <v>102.11847535385307</v>
      </c>
      <c r="N12" s="74"/>
      <c r="O12" s="75"/>
      <c r="P12" s="99">
        <f>E12/I12*100</f>
        <v>100.6380791494852</v>
      </c>
      <c r="Q12" s="99"/>
      <c r="R12" s="99"/>
      <c r="S12" s="99">
        <f>G12/K12*100</f>
        <v>105.36588847731075</v>
      </c>
      <c r="T12" s="99"/>
      <c r="U12" s="99"/>
    </row>
    <row r="13" spans="1:21" ht="27" customHeight="1">
      <c r="A13" s="8" t="s">
        <v>4</v>
      </c>
      <c r="B13" s="7" t="s">
        <v>10</v>
      </c>
      <c r="C13" s="63">
        <f>ROUND('GTSX-GIA SS'!C13:D13,0)</f>
        <v>79559</v>
      </c>
      <c r="D13" s="64"/>
      <c r="E13" s="180">
        <f>ROUND('GTSX-GIA SS'!E13:F13,0)</f>
        <v>88607</v>
      </c>
      <c r="F13" s="181"/>
      <c r="G13" s="180">
        <f>ROUND('GTSX-GIA SS'!G13:H13,0)</f>
        <v>851385</v>
      </c>
      <c r="H13" s="181"/>
      <c r="I13" s="63">
        <f>ROUND('GTSX-GIA SS'!I13:J13,0)</f>
        <v>98392</v>
      </c>
      <c r="J13" s="64"/>
      <c r="K13" s="63">
        <f>ROUND('GTSX-GIA SS'!K13:L13,0)</f>
        <v>975300</v>
      </c>
      <c r="L13" s="64"/>
      <c r="M13" s="103">
        <f>E13/C13*100</f>
        <v>111.37269196445405</v>
      </c>
      <c r="N13" s="104"/>
      <c r="O13" s="105"/>
      <c r="P13" s="102">
        <f>E13/I13*100</f>
        <v>90.05508577933166</v>
      </c>
      <c r="Q13" s="102"/>
      <c r="R13" s="102"/>
      <c r="S13" s="102">
        <f>G13/K13*100</f>
        <v>87.29467856044295</v>
      </c>
      <c r="T13" s="102"/>
      <c r="U13" s="102"/>
    </row>
    <row r="14" spans="1:21" ht="26.25" customHeight="1">
      <c r="A14" s="8" t="s">
        <v>5</v>
      </c>
      <c r="B14" s="7" t="s">
        <v>11</v>
      </c>
      <c r="C14" s="63">
        <f>ROUND('GTSX-GIA SS'!C14:D14,0)</f>
        <v>35587262</v>
      </c>
      <c r="D14" s="64"/>
      <c r="E14" s="180">
        <f>ROUND('GTSX-GIA SS'!E14:F14,0)</f>
        <v>36249043</v>
      </c>
      <c r="F14" s="181"/>
      <c r="G14" s="180">
        <f>ROUND('GTSX-GIA SS'!G14:H14,0)</f>
        <v>340971111</v>
      </c>
      <c r="H14" s="181"/>
      <c r="I14" s="63">
        <f>ROUND('GTSX-GIA SS'!I14:J14,0)</f>
        <v>36018053</v>
      </c>
      <c r="J14" s="64"/>
      <c r="K14" s="63">
        <f>ROUND('GTSX-GIA SS'!K14:L14,0)</f>
        <v>323595601</v>
      </c>
      <c r="L14" s="64"/>
      <c r="M14" s="103">
        <f>E14/C14*100</f>
        <v>101.85960077513127</v>
      </c>
      <c r="N14" s="104"/>
      <c r="O14" s="105"/>
      <c r="P14" s="102">
        <f>E14/I14*100</f>
        <v>100.6413172860843</v>
      </c>
      <c r="Q14" s="102"/>
      <c r="R14" s="102"/>
      <c r="S14" s="102">
        <f>G14/K14*100</f>
        <v>105.36951366035412</v>
      </c>
      <c r="T14" s="102"/>
      <c r="U14" s="102"/>
    </row>
    <row r="15" spans="1:21" ht="25.5" customHeight="1">
      <c r="A15" s="8" t="s">
        <v>6</v>
      </c>
      <c r="B15" s="7" t="s">
        <v>12</v>
      </c>
      <c r="C15" s="63">
        <f>ROUND('GTSX-GIA SS'!C15:D15,0)</f>
        <v>327359</v>
      </c>
      <c r="D15" s="64"/>
      <c r="E15" s="180">
        <f>ROUND('GTSX-GIA SS'!E15:F15,0)</f>
        <v>423567</v>
      </c>
      <c r="F15" s="181"/>
      <c r="G15" s="180">
        <f>ROUND('GTSX-GIA SS'!G15:H15,0)</f>
        <v>4242247</v>
      </c>
      <c r="H15" s="181"/>
      <c r="I15" s="63">
        <f>ROUND('GTSX-GIA SS'!I15:J15,0)</f>
        <v>413041</v>
      </c>
      <c r="J15" s="64"/>
      <c r="K15" s="63">
        <f>ROUND('GTSX-GIA SS'!K15:L15,0)</f>
        <v>3883197</v>
      </c>
      <c r="L15" s="64"/>
      <c r="M15" s="103">
        <f>E15/C15*100</f>
        <v>129.38914158462117</v>
      </c>
      <c r="N15" s="104"/>
      <c r="O15" s="105"/>
      <c r="P15" s="102">
        <f>E15/I15*100</f>
        <v>102.54841529049175</v>
      </c>
      <c r="Q15" s="102"/>
      <c r="R15" s="102"/>
      <c r="S15" s="102">
        <f>G15/K15*100</f>
        <v>109.24624735752526</v>
      </c>
      <c r="T15" s="102"/>
      <c r="U15" s="102"/>
    </row>
    <row r="16" spans="1:21" ht="27" customHeight="1">
      <c r="A16" s="8" t="s">
        <v>7</v>
      </c>
      <c r="B16" s="7" t="s">
        <v>13</v>
      </c>
      <c r="C16" s="63">
        <f>ROUND('GTSX-GIA SS'!C16:D16,0)</f>
        <v>48675</v>
      </c>
      <c r="D16" s="64"/>
      <c r="E16" s="180">
        <f>ROUND('GTSX-GIA SS'!E16:F16,0)</f>
        <v>45197</v>
      </c>
      <c r="F16" s="181"/>
      <c r="G16" s="180">
        <f>ROUND('GTSX-GIA SS'!G16:H16,0)</f>
        <v>551798</v>
      </c>
      <c r="H16" s="181"/>
      <c r="I16" s="63">
        <f>ROUND('GTSX-GIA SS'!I16:J16,0)</f>
        <v>43563</v>
      </c>
      <c r="J16" s="64"/>
      <c r="K16" s="63">
        <f>ROUND('GTSX-GIA SS'!K16:L16,0)</f>
        <v>510566</v>
      </c>
      <c r="L16" s="64"/>
      <c r="M16" s="103">
        <f>E16/C16*100</f>
        <v>92.85464817668208</v>
      </c>
      <c r="N16" s="104"/>
      <c r="O16" s="105"/>
      <c r="P16" s="102">
        <f>E16/I16*100</f>
        <v>103.75088951633266</v>
      </c>
      <c r="Q16" s="102"/>
      <c r="R16" s="102"/>
      <c r="S16" s="102">
        <f>G16/K16*100</f>
        <v>108.07574339066839</v>
      </c>
      <c r="T16" s="102"/>
      <c r="U16" s="102"/>
    </row>
    <row r="18" spans="1:10" ht="15.75">
      <c r="A18" s="39"/>
      <c r="B18" s="37"/>
      <c r="C18" s="61"/>
      <c r="D18" s="61"/>
      <c r="E18" s="61"/>
      <c r="F18" s="61"/>
      <c r="G18" s="61"/>
      <c r="H18" s="61"/>
      <c r="I18" s="126"/>
      <c r="J18" s="126"/>
    </row>
    <row r="19" spans="1:21" ht="15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100" t="s">
        <v>93</v>
      </c>
      <c r="L19" s="100"/>
      <c r="M19" s="100"/>
      <c r="N19" s="100"/>
      <c r="O19" s="100"/>
      <c r="P19" s="100"/>
      <c r="Q19" s="100"/>
      <c r="R19" s="52">
        <f>E4</f>
        <v>7</v>
      </c>
      <c r="S19" s="101" t="s">
        <v>96</v>
      </c>
      <c r="T19" s="101"/>
      <c r="U19" s="52"/>
    </row>
    <row r="20" spans="1:29" s="2" customFormat="1" ht="27" customHeight="1">
      <c r="A20" s="40"/>
      <c r="B20" s="42"/>
      <c r="C20" s="42"/>
      <c r="D20" s="42"/>
      <c r="E20" s="42"/>
      <c r="F20" s="40"/>
      <c r="G20" s="42"/>
      <c r="H20" s="42"/>
      <c r="I20" s="42"/>
      <c r="J20" s="43"/>
      <c r="K20" s="107" t="s">
        <v>26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"/>
      <c r="W20" s="1"/>
      <c r="X20" s="1"/>
      <c r="Y20" s="1"/>
      <c r="Z20" s="1"/>
      <c r="AA20" s="1"/>
      <c r="AB20" s="1"/>
      <c r="AC20" s="1"/>
    </row>
    <row r="21" spans="1:29" s="46" customFormat="1" ht="26.25" customHeight="1">
      <c r="A21" s="45" t="s">
        <v>67</v>
      </c>
      <c r="B21" s="109" t="s">
        <v>100</v>
      </c>
      <c r="C21" s="109"/>
      <c r="D21" s="109"/>
      <c r="E21" s="109"/>
      <c r="F21" s="109"/>
      <c r="G21" s="109"/>
      <c r="H21" s="109"/>
      <c r="I21" s="109"/>
      <c r="J21" s="109"/>
      <c r="K21" s="108" t="s">
        <v>27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45"/>
      <c r="W21" s="45"/>
      <c r="X21" s="45"/>
      <c r="Y21" s="45"/>
      <c r="Z21" s="45"/>
      <c r="AA21" s="45"/>
      <c r="AB21" s="45"/>
      <c r="AC21" s="45"/>
    </row>
    <row r="22" spans="2:29" s="2" customFormat="1" ht="21" customHeight="1">
      <c r="B22" s="1"/>
      <c r="C22" s="1"/>
      <c r="D22" s="1"/>
      <c r="E22" s="1"/>
      <c r="F22" s="1"/>
      <c r="G22" s="1"/>
      <c r="H22" s="1"/>
      <c r="I22" s="1"/>
      <c r="J22" s="1"/>
      <c r="V22" s="1"/>
      <c r="W22" s="1"/>
      <c r="X22" s="1"/>
      <c r="Y22" s="1"/>
      <c r="Z22" s="1"/>
      <c r="AA22" s="1"/>
      <c r="AB22" s="1"/>
      <c r="AC22" s="1"/>
    </row>
    <row r="23" spans="11:21" ht="13.5"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1:21" ht="13.5"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</row>
    <row r="25" spans="11:21" ht="13.5"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1:21" ht="13.5"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</row>
    <row r="28" spans="1:29" s="15" customFormat="1" ht="18.75">
      <c r="A28" s="62" t="s">
        <v>71</v>
      </c>
      <c r="B28" s="62" t="s">
        <v>25</v>
      </c>
      <c r="C28" s="62"/>
      <c r="D28" s="62"/>
      <c r="E28" s="62"/>
      <c r="F28" s="62"/>
      <c r="G28" s="62"/>
      <c r="H28" s="62"/>
      <c r="I28" s="62"/>
      <c r="J28" s="62"/>
      <c r="K28" s="62" t="s">
        <v>28</v>
      </c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14"/>
      <c r="W28" s="14"/>
      <c r="X28" s="14"/>
      <c r="Y28" s="14"/>
      <c r="Z28" s="14"/>
      <c r="AA28" s="14"/>
      <c r="AB28" s="14"/>
      <c r="AC28" s="14"/>
    </row>
    <row r="29" spans="1:21" ht="13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:21" ht="13.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6" ht="18.75">
      <c r="A36" s="3"/>
    </row>
  </sheetData>
  <sheetProtection/>
  <mergeCells count="88">
    <mergeCell ref="B21:J21"/>
    <mergeCell ref="B28:J30"/>
    <mergeCell ref="C4:D4"/>
    <mergeCell ref="K19:Q19"/>
    <mergeCell ref="K20:U20"/>
    <mergeCell ref="K21:U21"/>
    <mergeCell ref="K23:U23"/>
    <mergeCell ref="K16:L16"/>
    <mergeCell ref="M16:O16"/>
    <mergeCell ref="P16:R16"/>
    <mergeCell ref="S19:T19"/>
    <mergeCell ref="A28:A30"/>
    <mergeCell ref="K28:U30"/>
    <mergeCell ref="E18:F18"/>
    <mergeCell ref="C18:D18"/>
    <mergeCell ref="G18:H18"/>
    <mergeCell ref="I18:J18"/>
    <mergeCell ref="K24:U24"/>
    <mergeCell ref="K25:U25"/>
    <mergeCell ref="K26:U26"/>
    <mergeCell ref="P15:R15"/>
    <mergeCell ref="S15:U15"/>
    <mergeCell ref="S16:U16"/>
    <mergeCell ref="C16:D16"/>
    <mergeCell ref="I16:J16"/>
    <mergeCell ref="C15:D15"/>
    <mergeCell ref="I15:J15"/>
    <mergeCell ref="K15:L15"/>
    <mergeCell ref="M15:O15"/>
    <mergeCell ref="P13:R13"/>
    <mergeCell ref="S13:U13"/>
    <mergeCell ref="C14:D14"/>
    <mergeCell ref="I14:J14"/>
    <mergeCell ref="K14:L14"/>
    <mergeCell ref="M14:O14"/>
    <mergeCell ref="P14:R14"/>
    <mergeCell ref="S14:U14"/>
    <mergeCell ref="C13:D13"/>
    <mergeCell ref="I13:J13"/>
    <mergeCell ref="K13:L13"/>
    <mergeCell ref="M13:O13"/>
    <mergeCell ref="P11:R11"/>
    <mergeCell ref="S11:U11"/>
    <mergeCell ref="C12:D12"/>
    <mergeCell ref="I12:J12"/>
    <mergeCell ref="K12:L12"/>
    <mergeCell ref="M12:O12"/>
    <mergeCell ref="P12:R12"/>
    <mergeCell ref="S12:U12"/>
    <mergeCell ref="C11:D11"/>
    <mergeCell ref="E11:F11"/>
    <mergeCell ref="G11:H11"/>
    <mergeCell ref="I11:J11"/>
    <mergeCell ref="K11:L11"/>
    <mergeCell ref="M11:O11"/>
    <mergeCell ref="K9:L9"/>
    <mergeCell ref="M9:O9"/>
    <mergeCell ref="P9:R9"/>
    <mergeCell ref="M10:O10"/>
    <mergeCell ref="P10:R10"/>
    <mergeCell ref="S10:U10"/>
    <mergeCell ref="T9:U9"/>
    <mergeCell ref="K6:L8"/>
    <mergeCell ref="M6:O6"/>
    <mergeCell ref="P6:R6"/>
    <mergeCell ref="S6:U6"/>
    <mergeCell ref="M7:O7"/>
    <mergeCell ref="P7:R7"/>
    <mergeCell ref="T7:U7"/>
    <mergeCell ref="M8:O8"/>
    <mergeCell ref="P8:R8"/>
    <mergeCell ref="S8:U8"/>
    <mergeCell ref="A6:A10"/>
    <mergeCell ref="B6:B8"/>
    <mergeCell ref="C6:D8"/>
    <mergeCell ref="E6:F8"/>
    <mergeCell ref="G6:H8"/>
    <mergeCell ref="I6:J8"/>
    <mergeCell ref="C9:D9"/>
    <mergeCell ref="E9:F9"/>
    <mergeCell ref="G9:H9"/>
    <mergeCell ref="I9:J9"/>
    <mergeCell ref="M1:U1"/>
    <mergeCell ref="M2:U2"/>
    <mergeCell ref="A3:K3"/>
    <mergeCell ref="M3:U3"/>
    <mergeCell ref="M4:U4"/>
    <mergeCell ref="P5:U5"/>
  </mergeCells>
  <printOptions/>
  <pageMargins left="0" right="0" top="1" bottom="0.46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B40"/>
  <sheetViews>
    <sheetView zoomScalePageLayoutView="0" workbookViewId="0" topLeftCell="A1">
      <selection activeCell="J6" sqref="J6:L6"/>
    </sheetView>
  </sheetViews>
  <sheetFormatPr defaultColWidth="4.6640625" defaultRowHeight="18.75"/>
  <cols>
    <col min="1" max="1" width="52.21484375" style="19" customWidth="1"/>
    <col min="2" max="2" width="5.3359375" style="18" customWidth="1"/>
    <col min="3" max="3" width="4.6640625" style="19" customWidth="1"/>
    <col min="4" max="4" width="9.6640625" style="19" customWidth="1"/>
    <col min="5" max="5" width="2.99609375" style="19" customWidth="1"/>
    <col min="6" max="6" width="8.88671875" style="19" customWidth="1"/>
    <col min="7" max="7" width="5.77734375" style="19" customWidth="1"/>
    <col min="8" max="8" width="5.4453125" style="19" customWidth="1"/>
    <col min="9" max="9" width="4.6640625" style="19" customWidth="1"/>
    <col min="10" max="10" width="4.99609375" style="19" customWidth="1"/>
    <col min="11" max="11" width="2.99609375" style="19" bestFit="1" customWidth="1"/>
    <col min="12" max="12" width="6.99609375" style="19" customWidth="1"/>
    <col min="13" max="13" width="4.10546875" style="19" bestFit="1" customWidth="1"/>
    <col min="14" max="14" width="4.99609375" style="19" bestFit="1" customWidth="1"/>
    <col min="15" max="15" width="6.4453125" style="19" customWidth="1"/>
    <col min="16" max="16" width="8.5546875" style="20" bestFit="1" customWidth="1"/>
    <col min="17" max="26" width="4.6640625" style="20" customWidth="1"/>
    <col min="27" max="27" width="6.5546875" style="20" bestFit="1" customWidth="1"/>
    <col min="28" max="16384" width="4.6640625" style="20" customWidth="1"/>
  </cols>
  <sheetData>
    <row r="1" spans="1:15" ht="16.5">
      <c r="A1" s="17" t="s">
        <v>30</v>
      </c>
      <c r="K1" s="152" t="s">
        <v>29</v>
      </c>
      <c r="L1" s="152"/>
      <c r="M1" s="152"/>
      <c r="N1" s="152"/>
      <c r="O1" s="152"/>
    </row>
    <row r="2" spans="11:15" ht="16.5">
      <c r="K2" s="138" t="s">
        <v>21</v>
      </c>
      <c r="L2" s="138"/>
      <c r="M2" s="138"/>
      <c r="N2" s="138"/>
      <c r="O2" s="138"/>
    </row>
    <row r="3" spans="1:15" ht="16.5">
      <c r="A3" s="137" t="s">
        <v>92</v>
      </c>
      <c r="B3" s="137"/>
      <c r="C3" s="137"/>
      <c r="D3" s="137"/>
      <c r="E3" s="137"/>
      <c r="F3" s="137"/>
      <c r="G3" s="137"/>
      <c r="H3" s="137"/>
      <c r="I3" s="137"/>
      <c r="J3" s="137"/>
      <c r="K3" s="152" t="s">
        <v>20</v>
      </c>
      <c r="L3" s="152"/>
      <c r="M3" s="152"/>
      <c r="N3" s="152"/>
      <c r="O3" s="152"/>
    </row>
    <row r="4" spans="2:15" ht="18.75" customHeight="1">
      <c r="B4" s="38" t="s">
        <v>91</v>
      </c>
      <c r="C4" s="19">
        <v>7</v>
      </c>
      <c r="D4" s="138" t="s">
        <v>102</v>
      </c>
      <c r="E4" s="138"/>
      <c r="K4" s="138" t="s">
        <v>89</v>
      </c>
      <c r="L4" s="138"/>
      <c r="M4" s="138"/>
      <c r="N4" s="138"/>
      <c r="O4" s="138"/>
    </row>
    <row r="5" spans="1:15" ht="17.25">
      <c r="A5" s="21" t="s">
        <v>49</v>
      </c>
      <c r="M5" s="159" t="s">
        <v>70</v>
      </c>
      <c r="N5" s="160"/>
      <c r="O5" s="160"/>
    </row>
    <row r="6" spans="1:15" ht="15" customHeight="1">
      <c r="A6" s="153" t="s">
        <v>48</v>
      </c>
      <c r="B6" s="156" t="s">
        <v>8</v>
      </c>
      <c r="C6" s="54" t="s">
        <v>94</v>
      </c>
      <c r="D6" s="55"/>
      <c r="E6" s="49">
        <v>6</v>
      </c>
      <c r="F6" s="183" t="s">
        <v>96</v>
      </c>
      <c r="G6" s="139" t="s">
        <v>95</v>
      </c>
      <c r="H6" s="140"/>
      <c r="I6" s="50">
        <v>7</v>
      </c>
      <c r="J6" s="184" t="s">
        <v>98</v>
      </c>
      <c r="K6" s="184"/>
      <c r="L6" s="185"/>
      <c r="M6" s="161" t="s">
        <v>105</v>
      </c>
      <c r="N6" s="162"/>
      <c r="O6" s="163"/>
    </row>
    <row r="7" spans="1:27" ht="15" customHeight="1">
      <c r="A7" s="153"/>
      <c r="B7" s="157"/>
      <c r="C7" s="149" t="s">
        <v>68</v>
      </c>
      <c r="D7" s="144"/>
      <c r="E7" s="143" t="s">
        <v>47</v>
      </c>
      <c r="F7" s="144"/>
      <c r="G7" s="149" t="s">
        <v>68</v>
      </c>
      <c r="H7" s="144"/>
      <c r="I7" s="143" t="s">
        <v>47</v>
      </c>
      <c r="J7" s="144"/>
      <c r="K7" s="143" t="s">
        <v>47</v>
      </c>
      <c r="L7" s="144"/>
      <c r="M7" s="164"/>
      <c r="N7" s="165"/>
      <c r="O7" s="166"/>
      <c r="W7" s="169" t="s">
        <v>105</v>
      </c>
      <c r="X7" s="170"/>
      <c r="Y7" s="171"/>
      <c r="Z7" s="58"/>
      <c r="AA7" s="58"/>
    </row>
    <row r="8" spans="1:28" ht="54" customHeight="1">
      <c r="A8" s="153"/>
      <c r="B8" s="22"/>
      <c r="C8" s="154" t="s">
        <v>69</v>
      </c>
      <c r="D8" s="155"/>
      <c r="E8" s="147" t="s">
        <v>106</v>
      </c>
      <c r="F8" s="148"/>
      <c r="G8" s="150" t="s">
        <v>69</v>
      </c>
      <c r="H8" s="151"/>
      <c r="I8" s="147" t="s">
        <v>107</v>
      </c>
      <c r="J8" s="148"/>
      <c r="K8" s="147" t="s">
        <v>108</v>
      </c>
      <c r="L8" s="148"/>
      <c r="M8" s="150"/>
      <c r="N8" s="167"/>
      <c r="O8" s="168"/>
      <c r="W8" s="172"/>
      <c r="X8" s="173"/>
      <c r="Y8" s="174"/>
      <c r="Z8" s="58"/>
      <c r="AA8" s="59" t="s">
        <v>109</v>
      </c>
      <c r="AB8" s="57"/>
    </row>
    <row r="9" spans="1:28" ht="18.75">
      <c r="A9" s="23" t="s">
        <v>2</v>
      </c>
      <c r="B9" s="24" t="s">
        <v>9</v>
      </c>
      <c r="C9" s="145">
        <v>1</v>
      </c>
      <c r="D9" s="146"/>
      <c r="E9" s="145">
        <v>2</v>
      </c>
      <c r="F9" s="146"/>
      <c r="G9" s="145">
        <v>3</v>
      </c>
      <c r="H9" s="146"/>
      <c r="I9" s="145">
        <v>4</v>
      </c>
      <c r="J9" s="146"/>
      <c r="K9" s="145">
        <v>5</v>
      </c>
      <c r="L9" s="158"/>
      <c r="M9" s="145">
        <v>6</v>
      </c>
      <c r="N9" s="158"/>
      <c r="O9" s="146"/>
      <c r="W9" s="175"/>
      <c r="X9" s="176"/>
      <c r="Y9" s="177"/>
      <c r="Z9" s="58"/>
      <c r="AA9" s="59" t="s">
        <v>108</v>
      </c>
      <c r="AB9" s="57"/>
    </row>
    <row r="10" spans="1:16" ht="16.5">
      <c r="A10" s="25" t="s">
        <v>50</v>
      </c>
      <c r="B10" s="24"/>
      <c r="C10" s="141">
        <v>134.292368700896</v>
      </c>
      <c r="D10" s="142"/>
      <c r="E10" s="128">
        <v>105.992200875522</v>
      </c>
      <c r="F10" s="128"/>
      <c r="G10" s="141">
        <v>135.893765305045</v>
      </c>
      <c r="H10" s="142"/>
      <c r="I10" s="128">
        <v>101.107017701251</v>
      </c>
      <c r="J10" s="128"/>
      <c r="K10" s="128">
        <v>110.313897238622</v>
      </c>
      <c r="L10" s="128"/>
      <c r="M10" s="128">
        <v>108.300972904503</v>
      </c>
      <c r="N10" s="128"/>
      <c r="O10" s="128"/>
      <c r="P10" s="60"/>
    </row>
    <row r="11" spans="1:15" s="27" customFormat="1" ht="16.5">
      <c r="A11" s="25" t="s">
        <v>4</v>
      </c>
      <c r="B11" s="26" t="s">
        <v>10</v>
      </c>
      <c r="C11" s="141">
        <v>43.2372305939718</v>
      </c>
      <c r="D11" s="142"/>
      <c r="E11" s="128">
        <v>120.357967461944</v>
      </c>
      <c r="F11" s="128"/>
      <c r="G11" s="141">
        <v>40.7827768209344</v>
      </c>
      <c r="H11" s="142"/>
      <c r="I11" s="128">
        <v>94.3232863453109</v>
      </c>
      <c r="J11" s="128"/>
      <c r="K11" s="128">
        <v>110.889014879048</v>
      </c>
      <c r="L11" s="128"/>
      <c r="M11" s="128">
        <v>116.228104560071</v>
      </c>
      <c r="N11" s="128"/>
      <c r="O11" s="128"/>
    </row>
    <row r="12" spans="1:15" ht="16.5">
      <c r="A12" s="28" t="s">
        <v>31</v>
      </c>
      <c r="B12" s="24" t="s">
        <v>51</v>
      </c>
      <c r="C12" s="129">
        <v>43.2372305939718</v>
      </c>
      <c r="D12" s="130"/>
      <c r="E12" s="127">
        <v>120.357967461944</v>
      </c>
      <c r="F12" s="127"/>
      <c r="G12" s="127">
        <v>40.7827768209344</v>
      </c>
      <c r="H12" s="127"/>
      <c r="I12" s="127">
        <v>94.3232863453109</v>
      </c>
      <c r="J12" s="127"/>
      <c r="K12" s="127">
        <v>110.889014879048</v>
      </c>
      <c r="L12" s="127"/>
      <c r="M12" s="127">
        <v>116.228104560071</v>
      </c>
      <c r="N12" s="127"/>
      <c r="O12" s="127"/>
    </row>
    <row r="13" spans="1:15" ht="16.5">
      <c r="A13" s="25" t="s">
        <v>5</v>
      </c>
      <c r="B13" s="26" t="s">
        <v>11</v>
      </c>
      <c r="C13" s="141">
        <v>135.945204986386</v>
      </c>
      <c r="D13" s="142"/>
      <c r="E13" s="128">
        <v>105.765286890194</v>
      </c>
      <c r="F13" s="128"/>
      <c r="G13" s="128">
        <v>137.61089984872</v>
      </c>
      <c r="H13" s="128"/>
      <c r="I13" s="128">
        <v>101.225269300598</v>
      </c>
      <c r="J13" s="128"/>
      <c r="K13" s="128">
        <v>110.270922851148</v>
      </c>
      <c r="L13" s="128"/>
      <c r="M13" s="128">
        <v>108.199477602747</v>
      </c>
      <c r="N13" s="128"/>
      <c r="O13" s="128"/>
    </row>
    <row r="14" spans="1:15" s="27" customFormat="1" ht="16.5">
      <c r="A14" s="28" t="s">
        <v>32</v>
      </c>
      <c r="B14" s="24" t="s">
        <v>52</v>
      </c>
      <c r="C14" s="129">
        <v>121.726698995539</v>
      </c>
      <c r="D14" s="130"/>
      <c r="E14" s="129">
        <v>105.254951437981</v>
      </c>
      <c r="F14" s="130"/>
      <c r="G14" s="129">
        <v>122.834548745426</v>
      </c>
      <c r="H14" s="130"/>
      <c r="I14" s="129">
        <v>100.91011237389</v>
      </c>
      <c r="J14" s="130"/>
      <c r="K14" s="129">
        <v>112.897729743719</v>
      </c>
      <c r="L14" s="130"/>
      <c r="M14" s="127">
        <v>108.909011094819</v>
      </c>
      <c r="N14" s="127"/>
      <c r="O14" s="127"/>
    </row>
    <row r="15" spans="1:15" ht="16.5">
      <c r="A15" s="28" t="s">
        <v>33</v>
      </c>
      <c r="B15" s="24" t="s">
        <v>53</v>
      </c>
      <c r="C15" s="129">
        <v>106.142506119829</v>
      </c>
      <c r="D15" s="130"/>
      <c r="E15" s="127">
        <v>118.285714285714</v>
      </c>
      <c r="F15" s="127"/>
      <c r="G15" s="127">
        <v>108.32176047253</v>
      </c>
      <c r="H15" s="127"/>
      <c r="I15" s="129">
        <v>102.053140096618</v>
      </c>
      <c r="J15" s="130"/>
      <c r="K15" s="127">
        <v>112.292358803987</v>
      </c>
      <c r="L15" s="127"/>
      <c r="M15" s="127">
        <v>94.155526413654</v>
      </c>
      <c r="N15" s="127"/>
      <c r="O15" s="127"/>
    </row>
    <row r="16" spans="1:15" ht="16.5">
      <c r="A16" s="28" t="s">
        <v>34</v>
      </c>
      <c r="B16" s="24" t="s">
        <v>54</v>
      </c>
      <c r="C16" s="129">
        <v>41.0924156503942</v>
      </c>
      <c r="D16" s="130"/>
      <c r="E16" s="127">
        <v>85.9594037043183</v>
      </c>
      <c r="F16" s="127"/>
      <c r="G16" s="127">
        <v>42.3422555383121</v>
      </c>
      <c r="H16" s="127"/>
      <c r="I16" s="129">
        <v>103.041534229945</v>
      </c>
      <c r="J16" s="130"/>
      <c r="K16" s="127">
        <v>89.0628728286171</v>
      </c>
      <c r="L16" s="127"/>
      <c r="M16" s="127">
        <v>101.345044846278</v>
      </c>
      <c r="N16" s="127"/>
      <c r="O16" s="127"/>
    </row>
    <row r="17" spans="1:15" ht="16.5">
      <c r="A17" s="28" t="s">
        <v>35</v>
      </c>
      <c r="B17" s="24" t="s">
        <v>55</v>
      </c>
      <c r="C17" s="129">
        <v>199.725390116909</v>
      </c>
      <c r="D17" s="130"/>
      <c r="E17" s="127">
        <v>100.309889753075</v>
      </c>
      <c r="F17" s="127"/>
      <c r="G17" s="127">
        <v>200.07926923974</v>
      </c>
      <c r="H17" s="127"/>
      <c r="I17" s="129">
        <v>100.177182842214</v>
      </c>
      <c r="J17" s="130"/>
      <c r="K17" s="127">
        <v>114.868728211666</v>
      </c>
      <c r="L17" s="127"/>
      <c r="M17" s="127">
        <v>110.562769434295</v>
      </c>
      <c r="N17" s="127"/>
      <c r="O17" s="127"/>
    </row>
    <row r="18" spans="1:15" ht="16.5">
      <c r="A18" s="28" t="s">
        <v>36</v>
      </c>
      <c r="B18" s="24" t="s">
        <v>56</v>
      </c>
      <c r="C18" s="129">
        <v>184.559038339642</v>
      </c>
      <c r="D18" s="130"/>
      <c r="E18" s="127">
        <v>110.082653044151</v>
      </c>
      <c r="F18" s="127"/>
      <c r="G18" s="127">
        <v>185.242348941479</v>
      </c>
      <c r="H18" s="127"/>
      <c r="I18" s="129">
        <v>100.370239576443</v>
      </c>
      <c r="J18" s="130"/>
      <c r="K18" s="127">
        <v>113.084895177193</v>
      </c>
      <c r="L18" s="127"/>
      <c r="M18" s="127">
        <v>111.204431105112</v>
      </c>
      <c r="N18" s="127"/>
      <c r="O18" s="127"/>
    </row>
    <row r="19" spans="1:15" ht="16.5">
      <c r="A19" s="28" t="s">
        <v>37</v>
      </c>
      <c r="B19" s="24" t="s">
        <v>57</v>
      </c>
      <c r="C19" s="129">
        <v>67.6526058975116</v>
      </c>
      <c r="D19" s="130"/>
      <c r="E19" s="127">
        <v>100.359936150269</v>
      </c>
      <c r="F19" s="127"/>
      <c r="G19" s="127">
        <v>69.690716765541</v>
      </c>
      <c r="H19" s="127"/>
      <c r="I19" s="129">
        <v>103.012612509143</v>
      </c>
      <c r="J19" s="130"/>
      <c r="K19" s="127">
        <v>104.284009912416</v>
      </c>
      <c r="L19" s="127"/>
      <c r="M19" s="127">
        <v>100.490404362717</v>
      </c>
      <c r="N19" s="127"/>
      <c r="O19" s="127"/>
    </row>
    <row r="20" spans="1:15" ht="16.5">
      <c r="A20" s="28" t="s">
        <v>38</v>
      </c>
      <c r="B20" s="24" t="s">
        <v>58</v>
      </c>
      <c r="C20" s="129">
        <v>180.720622125411</v>
      </c>
      <c r="D20" s="130"/>
      <c r="E20" s="127">
        <v>115.837462037757</v>
      </c>
      <c r="F20" s="127"/>
      <c r="G20" s="127">
        <v>176.583243390843</v>
      </c>
      <c r="H20" s="127"/>
      <c r="I20" s="129">
        <v>97.7106216845044</v>
      </c>
      <c r="J20" s="130"/>
      <c r="K20" s="127">
        <v>119.776391834157</v>
      </c>
      <c r="L20" s="127"/>
      <c r="M20" s="127">
        <v>112.238039137835</v>
      </c>
      <c r="N20" s="127"/>
      <c r="O20" s="127"/>
    </row>
    <row r="21" spans="1:15" ht="16.5">
      <c r="A21" s="28" t="s">
        <v>39</v>
      </c>
      <c r="B21" s="24" t="s">
        <v>59</v>
      </c>
      <c r="C21" s="129">
        <v>69.6267528108292</v>
      </c>
      <c r="D21" s="130"/>
      <c r="E21" s="127">
        <v>121.162045406032</v>
      </c>
      <c r="F21" s="127"/>
      <c r="G21" s="127">
        <v>68.8549046410373</v>
      </c>
      <c r="H21" s="127"/>
      <c r="I21" s="129">
        <v>98.8914488488514</v>
      </c>
      <c r="J21" s="130"/>
      <c r="K21" s="127">
        <v>104.689939653558</v>
      </c>
      <c r="L21" s="127"/>
      <c r="M21" s="127">
        <v>113.65526009758</v>
      </c>
      <c r="N21" s="127"/>
      <c r="O21" s="127"/>
    </row>
    <row r="22" spans="1:15" ht="16.5">
      <c r="A22" s="28" t="s">
        <v>40</v>
      </c>
      <c r="B22" s="24" t="s">
        <v>60</v>
      </c>
      <c r="C22" s="129">
        <v>77.3435000144246</v>
      </c>
      <c r="D22" s="130"/>
      <c r="E22" s="127">
        <v>114.399960997521</v>
      </c>
      <c r="F22" s="127"/>
      <c r="G22" s="127">
        <v>81.568346305135</v>
      </c>
      <c r="H22" s="127"/>
      <c r="I22" s="129">
        <v>105.462445182753</v>
      </c>
      <c r="J22" s="130"/>
      <c r="K22" s="127">
        <v>112.8896084109</v>
      </c>
      <c r="L22" s="127"/>
      <c r="M22" s="127">
        <v>127.226418912098</v>
      </c>
      <c r="N22" s="127"/>
      <c r="O22" s="127"/>
    </row>
    <row r="23" spans="1:15" ht="16.5">
      <c r="A23" s="28" t="s">
        <v>41</v>
      </c>
      <c r="B23" s="24" t="s">
        <v>61</v>
      </c>
      <c r="C23" s="129">
        <v>230.662269238207</v>
      </c>
      <c r="D23" s="130"/>
      <c r="E23" s="127">
        <v>83.1604047264538</v>
      </c>
      <c r="F23" s="127"/>
      <c r="G23" s="127">
        <v>240.608859666609</v>
      </c>
      <c r="H23" s="127"/>
      <c r="I23" s="129">
        <v>104.312187884586</v>
      </c>
      <c r="J23" s="130"/>
      <c r="K23" s="127">
        <v>92.0286039054654</v>
      </c>
      <c r="L23" s="127"/>
      <c r="M23" s="127">
        <v>85.8738892287974</v>
      </c>
      <c r="N23" s="127"/>
      <c r="O23" s="127"/>
    </row>
    <row r="24" spans="1:15" ht="16.5">
      <c r="A24" s="28" t="s">
        <v>42</v>
      </c>
      <c r="B24" s="24" t="s">
        <v>62</v>
      </c>
      <c r="C24" s="129">
        <v>159.248317475829</v>
      </c>
      <c r="D24" s="130"/>
      <c r="E24" s="127">
        <v>129.557527920902</v>
      </c>
      <c r="F24" s="127"/>
      <c r="G24" s="127">
        <v>159.999466203515</v>
      </c>
      <c r="H24" s="127"/>
      <c r="I24" s="129">
        <v>100.471683933364</v>
      </c>
      <c r="J24" s="130"/>
      <c r="K24" s="127">
        <v>131.081885349656</v>
      </c>
      <c r="L24" s="127"/>
      <c r="M24" s="127">
        <v>126.679142485654</v>
      </c>
      <c r="N24" s="127"/>
      <c r="O24" s="127"/>
    </row>
    <row r="25" spans="1:15" ht="16.5">
      <c r="A25" s="28" t="s">
        <v>43</v>
      </c>
      <c r="B25" s="24" t="s">
        <v>63</v>
      </c>
      <c r="C25" s="129">
        <v>351.95844493013</v>
      </c>
      <c r="D25" s="130"/>
      <c r="E25" s="127">
        <v>116.595262671368</v>
      </c>
      <c r="F25" s="127"/>
      <c r="G25" s="127">
        <v>373.580536868173</v>
      </c>
      <c r="H25" s="127"/>
      <c r="I25" s="129">
        <v>106.143365005018</v>
      </c>
      <c r="J25" s="130"/>
      <c r="K25" s="127">
        <v>105.748517672495</v>
      </c>
      <c r="L25" s="127"/>
      <c r="M25" s="127">
        <v>116.694695385259</v>
      </c>
      <c r="N25" s="127"/>
      <c r="O25" s="127"/>
    </row>
    <row r="26" spans="1:15" ht="16.5">
      <c r="A26" s="28" t="s">
        <v>44</v>
      </c>
      <c r="B26" s="24" t="s">
        <v>64</v>
      </c>
      <c r="C26" s="129">
        <v>108.715118961414</v>
      </c>
      <c r="D26" s="130"/>
      <c r="E26" s="127">
        <v>108.703663944393</v>
      </c>
      <c r="F26" s="127"/>
      <c r="G26" s="127">
        <v>106.515457495386</v>
      </c>
      <c r="H26" s="127"/>
      <c r="I26" s="129">
        <v>97.9766738177344</v>
      </c>
      <c r="J26" s="130"/>
      <c r="K26" s="127">
        <v>116.262393377831</v>
      </c>
      <c r="L26" s="127"/>
      <c r="M26" s="127">
        <v>112.021365128239</v>
      </c>
      <c r="N26" s="127"/>
      <c r="O26" s="127"/>
    </row>
    <row r="27" spans="1:15" ht="16.5">
      <c r="A27" s="25" t="s">
        <v>6</v>
      </c>
      <c r="B27" s="26" t="s">
        <v>12</v>
      </c>
      <c r="C27" s="141">
        <v>147.051825899526</v>
      </c>
      <c r="D27" s="142"/>
      <c r="E27" s="128">
        <v>103.708602972178</v>
      </c>
      <c r="F27" s="128"/>
      <c r="G27" s="128">
        <v>149.599426217124</v>
      </c>
      <c r="H27" s="128"/>
      <c r="I27" s="128">
        <v>101.732450652696</v>
      </c>
      <c r="J27" s="128"/>
      <c r="K27" s="128">
        <v>117.325097889436</v>
      </c>
      <c r="L27" s="128"/>
      <c r="M27" s="128">
        <v>106.25970332825</v>
      </c>
      <c r="N27" s="128"/>
      <c r="O27" s="128"/>
    </row>
    <row r="28" spans="1:15" ht="16.5">
      <c r="A28" s="28" t="s">
        <v>45</v>
      </c>
      <c r="B28" s="24" t="s">
        <v>65</v>
      </c>
      <c r="C28" s="129">
        <v>147.051825899526</v>
      </c>
      <c r="D28" s="130"/>
      <c r="E28" s="127">
        <v>103.708602972178</v>
      </c>
      <c r="F28" s="127"/>
      <c r="G28" s="127">
        <v>149.599426217124</v>
      </c>
      <c r="H28" s="127"/>
      <c r="I28" s="127">
        <v>101.732450652696</v>
      </c>
      <c r="J28" s="127"/>
      <c r="K28" s="127">
        <v>117.325097889436</v>
      </c>
      <c r="L28" s="127"/>
      <c r="M28" s="127">
        <v>106.25970332825</v>
      </c>
      <c r="N28" s="127"/>
      <c r="O28" s="127"/>
    </row>
    <row r="29" spans="1:15" s="27" customFormat="1" ht="16.5">
      <c r="A29" s="25" t="s">
        <v>7</v>
      </c>
      <c r="B29" s="26" t="s">
        <v>13</v>
      </c>
      <c r="C29" s="141">
        <v>121.681982417707</v>
      </c>
      <c r="D29" s="142"/>
      <c r="E29" s="141">
        <v>100</v>
      </c>
      <c r="F29" s="142"/>
      <c r="G29" s="128">
        <v>124.256735611255</v>
      </c>
      <c r="H29" s="128"/>
      <c r="I29" s="128">
        <v>102.115969137246</v>
      </c>
      <c r="J29" s="128"/>
      <c r="K29" s="128">
        <v>103.128689492326</v>
      </c>
      <c r="L29" s="128"/>
      <c r="M29" s="128">
        <v>100.695990255135</v>
      </c>
      <c r="N29" s="128"/>
      <c r="O29" s="128"/>
    </row>
    <row r="30" spans="1:15" s="27" customFormat="1" ht="16.5">
      <c r="A30" s="28" t="s">
        <v>46</v>
      </c>
      <c r="B30" s="24" t="s">
        <v>66</v>
      </c>
      <c r="C30" s="129">
        <v>121.681982417707</v>
      </c>
      <c r="D30" s="130"/>
      <c r="E30" s="129">
        <v>100</v>
      </c>
      <c r="F30" s="130"/>
      <c r="G30" s="127">
        <v>124.256735611255</v>
      </c>
      <c r="H30" s="127"/>
      <c r="I30" s="127">
        <v>102.115969137246</v>
      </c>
      <c r="J30" s="127"/>
      <c r="K30" s="127">
        <v>103.128689492326</v>
      </c>
      <c r="L30" s="127"/>
      <c r="M30" s="127">
        <v>100.695990255135</v>
      </c>
      <c r="N30" s="127"/>
      <c r="O30" s="127"/>
    </row>
    <row r="31" spans="8:17" ht="18.75" customHeight="1">
      <c r="H31" s="135" t="s">
        <v>93</v>
      </c>
      <c r="I31" s="135"/>
      <c r="J31" s="135"/>
      <c r="K31" s="135"/>
      <c r="L31" s="135"/>
      <c r="M31" s="56">
        <v>7</v>
      </c>
      <c r="N31" s="134" t="s">
        <v>102</v>
      </c>
      <c r="O31" s="134"/>
      <c r="P31" s="133"/>
      <c r="Q31" s="133"/>
    </row>
    <row r="32" spans="8:15" ht="16.5">
      <c r="H32" s="136" t="s">
        <v>26</v>
      </c>
      <c r="I32" s="136"/>
      <c r="J32" s="136"/>
      <c r="K32" s="136"/>
      <c r="L32" s="136"/>
      <c r="M32" s="136"/>
      <c r="N32" s="136"/>
      <c r="O32" s="136"/>
    </row>
    <row r="33" spans="1:15" ht="21" customHeight="1">
      <c r="A33" s="19" t="s">
        <v>67</v>
      </c>
      <c r="B33" s="132" t="s">
        <v>103</v>
      </c>
      <c r="C33" s="132"/>
      <c r="D33" s="132"/>
      <c r="E33" s="132"/>
      <c r="F33" s="132"/>
      <c r="G33" s="132"/>
      <c r="H33" s="137" t="s">
        <v>27</v>
      </c>
      <c r="I33" s="137"/>
      <c r="J33" s="137"/>
      <c r="K33" s="137"/>
      <c r="L33" s="137"/>
      <c r="M33" s="137"/>
      <c r="N33" s="137"/>
      <c r="O33" s="137"/>
    </row>
    <row r="34" spans="11:15" ht="16.5">
      <c r="K34" s="136"/>
      <c r="L34" s="136"/>
      <c r="M34" s="136"/>
      <c r="N34" s="136"/>
      <c r="O34" s="136"/>
    </row>
    <row r="35" spans="11:15" ht="16.5">
      <c r="K35" s="136"/>
      <c r="L35" s="136"/>
      <c r="M35" s="136"/>
      <c r="N35" s="136"/>
      <c r="O35" s="136"/>
    </row>
    <row r="36" spans="11:15" ht="16.5">
      <c r="K36" s="136"/>
      <c r="L36" s="136"/>
      <c r="M36" s="136"/>
      <c r="N36" s="136"/>
      <c r="O36" s="136"/>
    </row>
    <row r="38" spans="11:15" ht="16.5">
      <c r="K38" s="136"/>
      <c r="L38" s="136"/>
      <c r="M38" s="136"/>
      <c r="N38" s="136"/>
      <c r="O38" s="136"/>
    </row>
    <row r="40" spans="1:16" s="15" customFormat="1" ht="18.75" customHeight="1">
      <c r="A40" s="3" t="s">
        <v>71</v>
      </c>
      <c r="B40" s="131" t="s">
        <v>104</v>
      </c>
      <c r="C40" s="131"/>
      <c r="D40" s="131"/>
      <c r="E40" s="131"/>
      <c r="F40" s="131"/>
      <c r="G40" s="131"/>
      <c r="H40" s="116" t="s">
        <v>28</v>
      </c>
      <c r="I40" s="116"/>
      <c r="J40" s="116"/>
      <c r="K40" s="116"/>
      <c r="L40" s="116"/>
      <c r="M40" s="116"/>
      <c r="N40" s="116"/>
      <c r="O40" s="116"/>
      <c r="P40" s="16"/>
    </row>
  </sheetData>
  <sheetProtection/>
  <mergeCells count="167">
    <mergeCell ref="W7:Y9"/>
    <mergeCell ref="G15:H15"/>
    <mergeCell ref="G16:H16"/>
    <mergeCell ref="G17:H17"/>
    <mergeCell ref="G10:H10"/>
    <mergeCell ref="G12:H12"/>
    <mergeCell ref="I10:J10"/>
    <mergeCell ref="I16:J16"/>
    <mergeCell ref="I17:J17"/>
    <mergeCell ref="K7:L7"/>
    <mergeCell ref="K4:O4"/>
    <mergeCell ref="I8:J8"/>
    <mergeCell ref="K8:L8"/>
    <mergeCell ref="M9:O9"/>
    <mergeCell ref="M5:O5"/>
    <mergeCell ref="I7:J7"/>
    <mergeCell ref="M6:O8"/>
    <mergeCell ref="I9:J9"/>
    <mergeCell ref="K9:L9"/>
    <mergeCell ref="K1:O1"/>
    <mergeCell ref="K3:O3"/>
    <mergeCell ref="A3:J3"/>
    <mergeCell ref="C11:D11"/>
    <mergeCell ref="A6:A8"/>
    <mergeCell ref="C8:D8"/>
    <mergeCell ref="C7:D7"/>
    <mergeCell ref="B6:B7"/>
    <mergeCell ref="C9:D9"/>
    <mergeCell ref="K2:O2"/>
    <mergeCell ref="G30:H30"/>
    <mergeCell ref="G29:H29"/>
    <mergeCell ref="E28:F28"/>
    <mergeCell ref="E13:F13"/>
    <mergeCell ref="G13:H13"/>
    <mergeCell ref="G18:H18"/>
    <mergeCell ref="E14:F14"/>
    <mergeCell ref="E24:F24"/>
    <mergeCell ref="E25:F25"/>
    <mergeCell ref="E26:F26"/>
    <mergeCell ref="E30:F30"/>
    <mergeCell ref="E29:F29"/>
    <mergeCell ref="C16:D16"/>
    <mergeCell ref="C17:D17"/>
    <mergeCell ref="C14:D14"/>
    <mergeCell ref="C18:D18"/>
    <mergeCell ref="C15:D15"/>
    <mergeCell ref="C19:D19"/>
    <mergeCell ref="I15:J15"/>
    <mergeCell ref="I11:J11"/>
    <mergeCell ref="G11:H11"/>
    <mergeCell ref="I14:J14"/>
    <mergeCell ref="G14:H14"/>
    <mergeCell ref="C13:D13"/>
    <mergeCell ref="E15:F15"/>
    <mergeCell ref="C30:D30"/>
    <mergeCell ref="C22:D22"/>
    <mergeCell ref="C23:D23"/>
    <mergeCell ref="C24:D24"/>
    <mergeCell ref="C25:D25"/>
    <mergeCell ref="C26:D26"/>
    <mergeCell ref="C27:D27"/>
    <mergeCell ref="E20:F20"/>
    <mergeCell ref="E21:F21"/>
    <mergeCell ref="E22:F22"/>
    <mergeCell ref="E23:F23"/>
    <mergeCell ref="C20:D20"/>
    <mergeCell ref="C21:D21"/>
    <mergeCell ref="I25:J25"/>
    <mergeCell ref="I26:J26"/>
    <mergeCell ref="I27:J27"/>
    <mergeCell ref="G26:H26"/>
    <mergeCell ref="G27:H27"/>
    <mergeCell ref="C29:D29"/>
    <mergeCell ref="C28:D28"/>
    <mergeCell ref="G28:H28"/>
    <mergeCell ref="E27:F27"/>
    <mergeCell ref="K30:L30"/>
    <mergeCell ref="I30:J30"/>
    <mergeCell ref="K25:L25"/>
    <mergeCell ref="K27:L27"/>
    <mergeCell ref="K28:L28"/>
    <mergeCell ref="I20:J20"/>
    <mergeCell ref="I21:J21"/>
    <mergeCell ref="I29:J29"/>
    <mergeCell ref="I28:J28"/>
    <mergeCell ref="I22:J22"/>
    <mergeCell ref="M13:O13"/>
    <mergeCell ref="I13:J13"/>
    <mergeCell ref="K13:L13"/>
    <mergeCell ref="E7:F7"/>
    <mergeCell ref="E9:F9"/>
    <mergeCell ref="E8:F8"/>
    <mergeCell ref="G7:H7"/>
    <mergeCell ref="G8:H8"/>
    <mergeCell ref="G9:H9"/>
    <mergeCell ref="K24:L24"/>
    <mergeCell ref="C10:D10"/>
    <mergeCell ref="E10:F10"/>
    <mergeCell ref="I12:J12"/>
    <mergeCell ref="C12:D12"/>
    <mergeCell ref="E11:F11"/>
    <mergeCell ref="E12:F12"/>
    <mergeCell ref="K12:L12"/>
    <mergeCell ref="I23:J23"/>
    <mergeCell ref="I24:J24"/>
    <mergeCell ref="M29:O29"/>
    <mergeCell ref="M30:O30"/>
    <mergeCell ref="K15:L15"/>
    <mergeCell ref="K14:L14"/>
    <mergeCell ref="M14:O14"/>
    <mergeCell ref="K17:L17"/>
    <mergeCell ref="K18:L18"/>
    <mergeCell ref="K19:L19"/>
    <mergeCell ref="K16:L16"/>
    <mergeCell ref="K26:L26"/>
    <mergeCell ref="M23:O23"/>
    <mergeCell ref="M24:O24"/>
    <mergeCell ref="M25:O25"/>
    <mergeCell ref="M26:O26"/>
    <mergeCell ref="M27:O27"/>
    <mergeCell ref="M28:O28"/>
    <mergeCell ref="M17:O17"/>
    <mergeCell ref="M20:O20"/>
    <mergeCell ref="M21:O21"/>
    <mergeCell ref="M18:O18"/>
    <mergeCell ref="M19:O19"/>
    <mergeCell ref="M22:O22"/>
    <mergeCell ref="D4:E4"/>
    <mergeCell ref="G6:H6"/>
    <mergeCell ref="J6:L6"/>
    <mergeCell ref="M16:O16"/>
    <mergeCell ref="M15:O15"/>
    <mergeCell ref="K10:L10"/>
    <mergeCell ref="M10:O10"/>
    <mergeCell ref="K11:L11"/>
    <mergeCell ref="M11:O11"/>
    <mergeCell ref="M12:O12"/>
    <mergeCell ref="P31:Q31"/>
    <mergeCell ref="N31:O31"/>
    <mergeCell ref="H31:L31"/>
    <mergeCell ref="H40:O40"/>
    <mergeCell ref="H32:O32"/>
    <mergeCell ref="H33:O33"/>
    <mergeCell ref="K36:O36"/>
    <mergeCell ref="K38:O38"/>
    <mergeCell ref="K34:O34"/>
    <mergeCell ref="K35:O35"/>
    <mergeCell ref="B40:G40"/>
    <mergeCell ref="B33:G33"/>
    <mergeCell ref="E19:F19"/>
    <mergeCell ref="E18:F18"/>
    <mergeCell ref="G20:H20"/>
    <mergeCell ref="G21:H21"/>
    <mergeCell ref="G22:H22"/>
    <mergeCell ref="G23:H23"/>
    <mergeCell ref="G24:H24"/>
    <mergeCell ref="G25:H25"/>
    <mergeCell ref="E16:F16"/>
    <mergeCell ref="E17:F17"/>
    <mergeCell ref="G19:H19"/>
    <mergeCell ref="K29:L29"/>
    <mergeCell ref="I18:J18"/>
    <mergeCell ref="K20:L20"/>
    <mergeCell ref="K21:L21"/>
    <mergeCell ref="K22:L22"/>
    <mergeCell ref="K23:L23"/>
    <mergeCell ref="I19:J19"/>
  </mergeCells>
  <printOptions/>
  <pageMargins left="0.44" right="0" top="0.3" bottom="0" header="0.25" footer="0.2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tuanpc</cp:lastModifiedBy>
  <cp:lastPrinted>2015-07-16T07:00:37Z</cp:lastPrinted>
  <dcterms:created xsi:type="dcterms:W3CDTF">2013-01-16T05:14:33Z</dcterms:created>
  <dcterms:modified xsi:type="dcterms:W3CDTF">2015-07-21T07:45:30Z</dcterms:modified>
  <cp:category/>
  <cp:version/>
  <cp:contentType/>
  <cp:contentStatus/>
</cp:coreProperties>
</file>