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5"/>
  </bookViews>
  <sheets>
    <sheet name="IIP" sheetId="1" r:id="rId1"/>
    <sheet name="GTSX" sheetId="2" r:id="rId2"/>
    <sheet name="SPCN" sheetId="3" r:id="rId3"/>
    <sheet name="TMBL" sheetId="4" r:id="rId4"/>
    <sheet name="XUATKHAU" sheetId="5" r:id="rId5"/>
    <sheet name="NHAPKHAU" sheetId="6" r:id="rId6"/>
    <sheet name="chisogia" sheetId="7" r:id="rId7"/>
    <sheet name="Bang SPCN" sheetId="8" r:id="rId8"/>
    <sheet name="00000000" sheetId="9" state="veryHidden" r:id="rId9"/>
    <sheet name="10000000" sheetId="10" state="veryHidden" r:id="rId10"/>
    <sheet name="20000000" sheetId="11" state="veryHidden" r:id="rId11"/>
    <sheet name="30000000" sheetId="12" state="veryHidden" r:id="rId12"/>
  </sheets>
  <externalReferences>
    <externalReference r:id="rId15"/>
  </externalReferences>
  <definedNames>
    <definedName name="_xlnm.Print_Titles" localSheetId="0">'IIP'!$4:$6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<sst xmlns="http://schemas.openxmlformats.org/spreadsheetml/2006/main" count="422" uniqueCount="242">
  <si>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</si>
  <si>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</si>
  <si>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</si>
  <si>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</si>
  <si>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</si>
  <si>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</si>
  <si>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</si>
  <si>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</si>
  <si>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</si>
  <si>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</si>
  <si>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</si>
  <si>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</si>
  <si>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</si>
  <si>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</si>
  <si>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</si>
  <si>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</si>
  <si>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</si>
  <si>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</si>
  <si>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</si>
  <si>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</si>
  <si>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</si>
  <si>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</si>
  <si>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</si>
  <si>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</si>
  <si>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</si>
  <si>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</si>
  <si>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</si>
  <si>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</si>
  <si>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</si>
  <si>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</si>
  <si>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1. Kim ngạch Xuất khẩu</t>
  </si>
  <si>
    <t>1. Kim ngạch Nhập khẩu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</si>
  <si>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</si>
  <si>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</si>
  <si>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</si>
  <si>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</si>
  <si>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</si>
  <si>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</si>
  <si>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</si>
  <si>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</si>
  <si>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</si>
  <si>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</si>
  <si>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</si>
  <si>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</si>
  <si>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2. Sản phẩm xuất khẩu chủ yếu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</si>
  <si>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</si>
  <si>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</si>
  <si>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</si>
  <si>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</si>
  <si>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</si>
  <si>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</si>
  <si>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</si>
  <si>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</si>
  <si>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</si>
  <si>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</si>
  <si>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</si>
  <si>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</si>
  <si>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</si>
  <si>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</si>
  <si>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</si>
  <si>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</si>
  <si>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</si>
  <si>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</si>
  <si>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</si>
  <si>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</si>
  <si>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</si>
  <si>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</si>
  <si>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</si>
  <si>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</si>
  <si>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</si>
  <si>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</si>
  <si>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</si>
  <si>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</si>
  <si>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</si>
  <si>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</si>
  <si>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</si>
  <si>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</si>
  <si>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</si>
  <si>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</si>
  <si>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</si>
  <si>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</si>
  <si>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</si>
  <si>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</si>
  <si>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</si>
  <si>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</si>
  <si>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</si>
  <si>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</si>
  <si>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</si>
  <si>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</si>
  <si>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</si>
  <si>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</si>
  <si>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</si>
  <si>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</si>
  <si>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</si>
  <si>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</si>
  <si>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</si>
  <si>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r>
      <t>¸</t>
    </r>
    <r>
      <rPr>
        <sz val="11"/>
        <color indexed="8"/>
        <rFont val=".VnTime"/>
        <family val="2"/>
      </rPr>
      <t>o s¬ mi cho ng­êi lín dÖt kim hoÆc ®an mÆc</t>
    </r>
  </si>
  <si>
    <t>Bé com-lª, quÇn ¸o ®ång bé, ¸o jacket, quÇn dµi cho ng­êi lín kh«ng dÖt kim</t>
  </si>
  <si>
    <t>Bé com-lª, quÇn ¸o ®ång bé, ¸o jacket, v¸y dµi, quÇn dµi cho trÎ em kh«ng dÖt kim</t>
  </si>
  <si>
    <r>
      <t>¸</t>
    </r>
    <r>
      <rPr>
        <sz val="11"/>
        <color indexed="8"/>
        <rFont val=".VnTime"/>
        <family val="2"/>
      </rPr>
      <t>o s¬ mi cho ng­êi lín kh«ng dÖt kim</t>
    </r>
  </si>
  <si>
    <r>
      <t>¸</t>
    </r>
    <r>
      <rPr>
        <sz val="11"/>
        <rFont val=".VnTime"/>
        <family val="2"/>
      </rPr>
      <t>o s¬ mi cho trÎ em kh«ng dÖt kim</t>
    </r>
  </si>
  <si>
    <t>QuÇn ¸o lat cho ng­êi lín dÖt kim hoÆc ®an mac</t>
  </si>
  <si>
    <r>
      <t>¸</t>
    </r>
    <r>
      <rPr>
        <sz val="11"/>
        <rFont val=".VnTime"/>
        <family val="2"/>
      </rPr>
      <t>o ph«ng, ¸o may « cho ng­êi lín dÖt kim</t>
    </r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</si>
  <si>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</si>
  <si>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</si>
  <si>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</si>
  <si>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</si>
  <si>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</si>
  <si>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</si>
  <si>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</si>
  <si>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</si>
  <si>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</si>
  <si>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</si>
  <si>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</si>
  <si>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</si>
  <si>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</si>
  <si>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</si>
  <si>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</si>
  <si>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</si>
  <si>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</si>
  <si>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</si>
  <si>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</si>
  <si>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</si>
  <si>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</si>
  <si>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</si>
  <si>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</si>
  <si>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</si>
  <si>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</si>
  <si>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</si>
  <si>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</si>
  <si>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</si>
  <si>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</si>
  <si>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</si>
  <si>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</si>
  <si>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</si>
  <si>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</si>
  <si>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</si>
  <si>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</si>
  <si>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</si>
  <si>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</si>
  <si>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</si>
  <si>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S¶n phÈm kh¸c b»ng xi m¨ng, bª t«ng hoÆc ®¸ nh©n t¹o ch­a ®­îc ph©n vµo ®©u</t>
  </si>
  <si>
    <t>CÊu kiÖn nhµ l¾p s½n b»ng kim lo¹i</t>
  </si>
  <si>
    <t>Hµng rµo, cÇu thang vµ bé phËn kh¸c b»ng s¾t, thÐp, nh«m</t>
  </si>
  <si>
    <t>TÊm lîp b»ng kim lo¹i</t>
  </si>
  <si>
    <t>CÊu kiÖn kh¸c vµ bé phËn cña chóng b»ng s¾t, thÐp, nh«m ch­a ®­îc ph©n vµo ®©u</t>
  </si>
  <si>
    <t>ChËu röa vµ bån röa b»ng thÐp kh«ng gØ</t>
  </si>
  <si>
    <t>C¸i</t>
  </si>
  <si>
    <t>Nåi, Êm, ch¶o b»ng kim lo¹i</t>
  </si>
  <si>
    <t>Thïng, can, hép vµ c¸c ®å dïng ®Ó chøa ®ùng t­¬ng tù cho mäi nguyªn liÖu (trõ x¨ng dÇu) b»ng nh«m (cã dung tÝch 300 lÝt)</t>
  </si>
  <si>
    <t>TÊm ®an, phªn, l­íi vµ rµo lµm b»ng d©y s¾t hoÆc thÐp; S¶n phÈm d¹ng l­íi s¾t hoÆc thÐp</t>
  </si>
  <si>
    <t>§inh, ghim dËp, ®inh vÝt, then, ®ai èc, ®inh t¸n, chèt, vßng ®Öm vµ c¸c ®å t­¬ng tù b»ng s¾t, thÐp, ®ång hoÆc nh«m</t>
  </si>
  <si>
    <t>D©y hµn ca lâi b»ng kim lo¹i c¬ b¶n, dïng ®Ó hµn hå quang ®iÖn</t>
  </si>
  <si>
    <t>S¶n phÈm b»ng kim lo¹i c¬ b¶n kh¸c ch­a ®­îc ph©n vµo ®©u</t>
  </si>
  <si>
    <t>§éng c¬ ®iÖn mét chiÒu kh¸c vµ m¸y ph¸t ®iÖn mét chiÒu</t>
  </si>
  <si>
    <t>M¸y biÕn thÕ ®iÖn sö dông ®iÖn m«i láng c«ng suÊt sö dông kh«ng qu¸ 650 KVA</t>
  </si>
  <si>
    <r>
      <t>¾</t>
    </r>
    <r>
      <rPr>
        <sz val="11"/>
        <rFont val=".VnTime"/>
        <family val="2"/>
      </rPr>
      <t>c quy ®iÖn b»ng axUt - ch× dïng ®Ó khëi ®éng ®éng c¬ pitt«ng</t>
    </r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</si>
  <si>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</si>
  <si>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</si>
  <si>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</si>
  <si>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</si>
  <si>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</si>
  <si>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</si>
  <si>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</si>
  <si>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DÞch vô s¶n xuÊt khung gÇm g¾n víi ®éng c¬ dïng cho xe ca ®éng c¬</t>
  </si>
  <si>
    <t>Tr.§ång</t>
  </si>
  <si>
    <t>§éng c¬ khëi ®éng vµ m¸y tæ hîp hai tÝnh n¨ng khëi ®éng vµ ph¸t ®iÖn</t>
  </si>
  <si>
    <t>CÇn g¹t n­íc, s­¬ng, tuyOt trªn kUnh ch¾n</t>
  </si>
  <si>
    <t>ThiÕt bÞ gi¶m sãc</t>
  </si>
  <si>
    <t>Phô tïng kh¸c cña xe cã ®éng c¬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</si>
  <si>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</si>
  <si>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</si>
  <si>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</si>
  <si>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</si>
  <si>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</si>
  <si>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</si>
  <si>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</si>
  <si>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</si>
  <si>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</si>
  <si>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BIỂU CHỈ SỐ SẢN XUẤT CÔNG NGHIỆP (IIP) CỦA TỈNH THÁNG 01/2013</t>
  </si>
  <si>
    <t>Tháng 12/2013 so với cùng kỳ</t>
  </si>
  <si>
    <t>ĐVT:%</t>
  </si>
  <si>
    <t>T01/2014 so cùng kỳ</t>
  </si>
  <si>
    <t>T01/2014 so T12/2013</t>
  </si>
  <si>
    <t>T01/2014 so tháng trước</t>
  </si>
  <si>
    <t>BIỂU GIÁ TRỊ SẢN XUẤT CÔNG NGHIỆP THÁNG 01/2014</t>
  </si>
  <si>
    <t>Chính thức tháng 12/2013</t>
  </si>
  <si>
    <t>Ước tháng 01/2014</t>
  </si>
  <si>
    <t>Chính thức tháng 01/2013</t>
  </si>
  <si>
    <t>BIỂU TỔNG MỨC BÁN LẺ HÀNG HÓA, DOANH THU DỊCH VỤ THÁNG 01/2014</t>
  </si>
  <si>
    <t>Kế hoạch năm 2014</t>
  </si>
  <si>
    <t>Ước tính tháng 01/2014</t>
  </si>
  <si>
    <t>Chính thức 01/2013</t>
  </si>
  <si>
    <t>Tháng 01/2014 so CK</t>
  </si>
  <si>
    <t>Tháng 01/2014 so tháng trước</t>
  </si>
  <si>
    <t>Tháng 01/2014 so cùng kỳ</t>
  </si>
  <si>
    <t>Chính thức tháng   01/2013</t>
  </si>
  <si>
    <t>BIỂU KIM NGẠCH XUẤT KHẨU TRÊN ĐỊA BÀN THÁNG 01/2014</t>
  </si>
  <si>
    <t>BIỂU KIM NGẠCH NHẬP KHẨU TRÊN ĐỊA BÀN THÁNG 01/2014</t>
  </si>
  <si>
    <t>BIỂU CHỈ SỐ GIÁ CẢ HÀNG HÓA, DỊCH VỤ THÁNG 01/2014</t>
  </si>
  <si>
    <t>Tháng trước</t>
  </si>
  <si>
    <t>Tháng cùng kỳ năm trước</t>
  </si>
  <si>
    <t>Tháng 01/2014 so với</t>
  </si>
  <si>
    <t>Chưa có số liệu</t>
  </si>
  <si>
    <t>BIỂU SẢN PHẨM CHỦ YẾU NGÀNH CÔNG NGHIỆP THÁNG 01/2014</t>
  </si>
  <si>
    <t>T01/2014 so CK</t>
  </si>
  <si>
    <t>Chiếc</t>
  </si>
  <si>
    <r>
      <t>M</t>
    </r>
    <r>
      <rPr>
        <vertAlign val="superscript"/>
        <sz val="10"/>
        <rFont val=".VnTime"/>
        <family val="2"/>
      </rPr>
      <t>3</t>
    </r>
  </si>
  <si>
    <r>
      <t>1000 M</t>
    </r>
    <r>
      <rPr>
        <vertAlign val="superscript"/>
        <sz val="10"/>
        <color indexed="8"/>
        <rFont val=".VnTime"/>
        <family val="2"/>
      </rPr>
      <t>2</t>
    </r>
  </si>
  <si>
    <r>
      <t>1000 M</t>
    </r>
    <r>
      <rPr>
        <vertAlign val="superscript"/>
        <sz val="10"/>
        <rFont val=".VnTime"/>
        <family val="2"/>
      </rPr>
      <t>3</t>
    </r>
  </si>
  <si>
    <t>1000 Chiếc</t>
  </si>
  <si>
    <t>Lượng</t>
  </si>
  <si>
    <t>Trị giá (1000 USD)</t>
  </si>
  <si>
    <t>- Kinh tế tập thể</t>
  </si>
  <si>
    <t>- Kinh tế cá thể</t>
  </si>
  <si>
    <t>- Kinh tế tư nhân</t>
  </si>
  <si>
    <t>- Kinh tế có vốn ĐTNN</t>
  </si>
  <si>
    <t>1000 USD</t>
  </si>
  <si>
    <t>-</t>
  </si>
  <si>
    <t>''</t>
  </si>
  <si>
    <t>- Hạt điều</t>
  </si>
  <si>
    <t>- Cà phê</t>
  </si>
  <si>
    <t>- Hạt tiêu</t>
  </si>
  <si>
    <t>- Cao su</t>
  </si>
  <si>
    <t>- Sản phẩm gỗ</t>
  </si>
  <si>
    <t>- Hàng dệt, may</t>
  </si>
  <si>
    <t>- Giày, dép các loại</t>
  </si>
  <si>
    <t>- Sản phẩm gốm, sứ</t>
  </si>
  <si>
    <t>- Hàng hóa khác</t>
  </si>
  <si>
    <t>Chính thức tháng 1 năm 2013</t>
  </si>
  <si>
    <t>Dự tính tháng 1 năm 2014</t>
  </si>
  <si>
    <t>II. Phân theo mặt hàng</t>
  </si>
  <si>
    <t>- Máy vi tính, sản phẩm điện tử và linh kiện</t>
  </si>
  <si>
    <t>- Nguyên phụ liệu thuốc lá</t>
  </si>
  <si>
    <t>- Hóa chất</t>
  </si>
  <si>
    <t>- Dược phẩm</t>
  </si>
  <si>
    <t>- Nguyên phụ liệu dệt may, da giày</t>
  </si>
  <si>
    <t>- Máy móc thiết bị, DCPT khác</t>
  </si>
  <si>
    <t>Cùng tháng năm trước</t>
  </si>
  <si>
    <t>Tháng 12 năm trước</t>
  </si>
  <si>
    <t>Chỉ số giá tháng 01/2014 so với (%)</t>
  </si>
  <si>
    <t>Bình quân cùng kỳ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</si>
</sst>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</numFmts>
  <fonts count="77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0"/>
    </font>
    <font>
      <sz val="13"/>
      <color indexed="8"/>
      <name val=".VnTim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0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0"/>
    </font>
    <font>
      <sz val="11"/>
      <name val=".VnTime"/>
      <family val="2"/>
    </font>
    <font>
      <sz val="11"/>
      <color indexed="8"/>
      <name val=".VnTime"/>
      <family val="2"/>
    </font>
    <font>
      <sz val="11"/>
      <color indexed="8"/>
      <name val=".VnTimeH"/>
      <family val="2"/>
    </font>
    <font>
      <sz val="11"/>
      <name val=".VnTimeH"/>
      <family val="2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.VnTime"/>
      <family val="2"/>
    </font>
    <font>
      <b/>
      <sz val="10"/>
      <name val=".VnArial"/>
      <family val="2"/>
    </font>
    <font>
      <sz val="10"/>
      <name val=".VnArial"/>
      <family val="2"/>
    </font>
    <font>
      <sz val="9"/>
      <name val="Times New Roman"/>
      <family val="1"/>
    </font>
    <font>
      <sz val="10"/>
      <name val=".VnTime"/>
      <family val="2"/>
    </font>
    <font>
      <vertAlign val="superscript"/>
      <sz val="10"/>
      <name val=".VnTime"/>
      <family val="2"/>
    </font>
    <font>
      <sz val="10"/>
      <color indexed="8"/>
      <name val=".VnTime"/>
      <family val="2"/>
    </font>
    <font>
      <vertAlign val="superscript"/>
      <sz val="10"/>
      <color indexed="8"/>
      <name val=".VnTime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8" applyNumberFormat="0" applyFill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73" fillId="26" borderId="10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7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2" fontId="14" fillId="0" borderId="12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2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3" fontId="14" fillId="0" borderId="12" xfId="43" applyNumberFormat="1" applyFont="1" applyBorder="1" applyAlignment="1" quotePrefix="1">
      <alignment horizontal="right"/>
    </xf>
    <xf numFmtId="3" fontId="10" fillId="0" borderId="12" xfId="43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6" xfId="0" applyFont="1" applyBorder="1" applyAlignment="1">
      <alignment/>
    </xf>
    <xf numFmtId="0" fontId="0" fillId="0" borderId="0" xfId="0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13" fillId="32" borderId="17" xfId="0" applyFont="1" applyFill="1" applyBorder="1" applyAlignment="1" applyProtection="1">
      <alignment horizontal="centerContinuous" vertical="center"/>
      <protection/>
    </xf>
    <xf numFmtId="0" fontId="13" fillId="32" borderId="18" xfId="0" applyFont="1" applyFill="1" applyBorder="1" applyAlignment="1" applyProtection="1">
      <alignment horizontal="centerContinuous" vertical="center"/>
      <protection/>
    </xf>
    <xf numFmtId="0" fontId="13" fillId="32" borderId="1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1" fontId="6" fillId="0" borderId="12" xfId="0" applyNumberFormat="1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1" fontId="6" fillId="0" borderId="0" xfId="0" applyNumberFormat="1" applyFont="1" applyAlignment="1" applyProtection="1">
      <alignment horizontal="right" vertical="center" wrapText="1"/>
      <protection/>
    </xf>
    <xf numFmtId="3" fontId="14" fillId="0" borderId="12" xfId="43" applyNumberFormat="1" applyFont="1" applyBorder="1" applyAlignment="1" quotePrefix="1">
      <alignment horizontal="right"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22" fillId="0" borderId="17" xfId="0" applyFont="1" applyBorder="1" applyAlignment="1">
      <alignment horizontal="centerContinuous"/>
    </xf>
    <xf numFmtId="0" fontId="24" fillId="33" borderId="15" xfId="0" applyFont="1" applyFill="1" applyBorder="1" applyAlignment="1" applyProtection="1">
      <alignment horizontal="center" vertical="center" wrapText="1"/>
      <protection/>
    </xf>
    <xf numFmtId="0" fontId="24" fillId="33" borderId="15" xfId="0" applyFont="1" applyFill="1" applyBorder="1" applyAlignment="1" applyProtection="1">
      <alignment horizontal="center" vertical="center"/>
      <protection/>
    </xf>
    <xf numFmtId="0" fontId="25" fillId="33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180" fontId="9" fillId="0" borderId="14" xfId="0" applyNumberFormat="1" applyFont="1" applyBorder="1" applyAlignment="1" applyProtection="1">
      <alignment horizontal="right"/>
      <protection/>
    </xf>
    <xf numFmtId="180" fontId="9" fillId="0" borderId="12" xfId="0" applyNumberFormat="1" applyFont="1" applyBorder="1" applyAlignment="1" applyProtection="1">
      <alignment horizontal="right"/>
      <protection/>
    </xf>
    <xf numFmtId="181" fontId="9" fillId="0" borderId="14" xfId="0" applyNumberFormat="1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 horizontal="right"/>
      <protection/>
    </xf>
    <xf numFmtId="180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3" fillId="0" borderId="20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6" fillId="0" borderId="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>
      <alignment/>
    </xf>
    <xf numFmtId="0" fontId="13" fillId="0" borderId="21" xfId="0" applyFont="1" applyBorder="1" applyAlignment="1">
      <alignment horizontal="justify" vertical="center"/>
    </xf>
    <xf numFmtId="0" fontId="12" fillId="0" borderId="22" xfId="0" applyFont="1" applyBorder="1" applyAlignment="1">
      <alignment/>
    </xf>
    <xf numFmtId="180" fontId="6" fillId="0" borderId="23" xfId="0" applyNumberFormat="1" applyFont="1" applyBorder="1" applyAlignment="1" applyProtection="1">
      <alignment horizontal="right"/>
      <protection/>
    </xf>
    <xf numFmtId="181" fontId="6" fillId="0" borderId="23" xfId="0" applyNumberFormat="1" applyFont="1" applyBorder="1" applyAlignment="1" applyProtection="1">
      <alignment horizontal="right"/>
      <protection/>
    </xf>
    <xf numFmtId="39" fontId="6" fillId="0" borderId="24" xfId="0" applyNumberFormat="1" applyFont="1" applyBorder="1" applyAlignment="1" applyProtection="1">
      <alignment horizontal="right" vertical="center"/>
      <protection/>
    </xf>
    <xf numFmtId="181" fontId="6" fillId="0" borderId="24" xfId="0" applyNumberFormat="1" applyFont="1" applyBorder="1" applyAlignment="1" applyProtection="1">
      <alignment horizontal="right" vertical="center"/>
      <protection/>
    </xf>
    <xf numFmtId="181" fontId="6" fillId="0" borderId="25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justify" wrapText="1"/>
    </xf>
    <xf numFmtId="0" fontId="27" fillId="0" borderId="12" xfId="0" applyFont="1" applyBorder="1" applyAlignment="1">
      <alignment horizontal="justify" wrapText="1"/>
    </xf>
    <xf numFmtId="0" fontId="28" fillId="0" borderId="12" xfId="0" applyFont="1" applyBorder="1" applyAlignment="1">
      <alignment horizontal="justify" wrapText="1"/>
    </xf>
    <xf numFmtId="0" fontId="29" fillId="0" borderId="12" xfId="0" applyFont="1" applyBorder="1" applyAlignment="1" applyProtection="1">
      <alignment horizontal="justify" vertical="center" wrapText="1"/>
      <protection/>
    </xf>
    <xf numFmtId="0" fontId="26" fillId="0" borderId="12" xfId="0" applyFont="1" applyBorder="1" applyAlignment="1" applyProtection="1">
      <alignment horizontal="justify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3" fontId="31" fillId="0" borderId="14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0" fontId="14" fillId="0" borderId="26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>
      <alignment horizontal="justify" wrapText="1"/>
    </xf>
    <xf numFmtId="3" fontId="32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4" fillId="33" borderId="27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/>
    </xf>
    <xf numFmtId="195" fontId="30" fillId="0" borderId="12" xfId="0" applyNumberFormat="1" applyFont="1" applyBorder="1" applyAlignment="1">
      <alignment/>
    </xf>
    <xf numFmtId="195" fontId="30" fillId="32" borderId="12" xfId="0" applyNumberFormat="1" applyFont="1" applyFill="1" applyBorder="1" applyAlignment="1">
      <alignment/>
    </xf>
    <xf numFmtId="195" fontId="30" fillId="32" borderId="12" xfId="43" applyNumberFormat="1" applyFont="1" applyFill="1" applyBorder="1" applyAlignment="1">
      <alignment/>
    </xf>
    <xf numFmtId="0" fontId="25" fillId="33" borderId="27" xfId="0" applyFont="1" applyFill="1" applyBorder="1" applyAlignment="1">
      <alignment horizontal="center" vertical="center" wrapText="1"/>
    </xf>
    <xf numFmtId="39" fontId="9" fillId="0" borderId="28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39" fontId="6" fillId="0" borderId="25" xfId="0" applyNumberFormat="1" applyFont="1" applyBorder="1" applyAlignment="1" applyProtection="1">
      <alignment horizontal="right" vertical="center"/>
      <protection/>
    </xf>
    <xf numFmtId="180" fontId="10" fillId="0" borderId="14" xfId="0" applyNumberFormat="1" applyFont="1" applyFill="1" applyBorder="1" applyAlignment="1">
      <alignment horizontal="right"/>
    </xf>
    <xf numFmtId="180" fontId="10" fillId="0" borderId="14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10" fillId="32" borderId="19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Continuous"/>
    </xf>
    <xf numFmtId="0" fontId="10" fillId="32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81" fontId="6" fillId="0" borderId="24" xfId="0" applyNumberFormat="1" applyFont="1" applyFill="1" applyBorder="1" applyAlignment="1" applyProtection="1">
      <alignment horizontal="right"/>
      <protection/>
    </xf>
    <xf numFmtId="39" fontId="34" fillId="0" borderId="28" xfId="0" applyNumberFormat="1" applyFont="1" applyFill="1" applyBorder="1" applyAlignment="1" applyProtection="1">
      <alignment horizontal="right" vertical="center"/>
      <protection/>
    </xf>
    <xf numFmtId="39" fontId="35" fillId="0" borderId="24" xfId="0" applyNumberFormat="1" applyFont="1" applyFill="1" applyBorder="1" applyAlignment="1" applyProtection="1">
      <alignment horizontal="right" vertical="center"/>
      <protection/>
    </xf>
    <xf numFmtId="39" fontId="35" fillId="0" borderId="25" xfId="0" applyNumberFormat="1" applyFont="1" applyFill="1" applyBorder="1" applyAlignment="1" applyProtection="1">
      <alignment horizontal="right" vertical="center"/>
      <protection/>
    </xf>
    <xf numFmtId="39" fontId="36" fillId="0" borderId="28" xfId="0" applyNumberFormat="1" applyFont="1" applyBorder="1" applyAlignment="1" applyProtection="1">
      <alignment horizontal="right" vertical="center"/>
      <protection/>
    </xf>
    <xf numFmtId="39" fontId="36" fillId="0" borderId="31" xfId="0" applyNumberFormat="1" applyFont="1" applyBorder="1" applyAlignment="1" applyProtection="1">
      <alignment horizontal="right" vertical="center"/>
      <protection/>
    </xf>
    <xf numFmtId="39" fontId="36" fillId="0" borderId="24" xfId="0" applyNumberFormat="1" applyFont="1" applyBorder="1" applyAlignment="1" applyProtection="1">
      <alignment horizontal="right" vertical="center"/>
      <protection/>
    </xf>
    <xf numFmtId="39" fontId="36" fillId="0" borderId="32" xfId="0" applyNumberFormat="1" applyFont="1" applyBorder="1" applyAlignment="1" applyProtection="1">
      <alignment horizontal="right" vertical="center"/>
      <protection/>
    </xf>
    <xf numFmtId="39" fontId="36" fillId="0" borderId="25" xfId="0" applyNumberFormat="1" applyFont="1" applyBorder="1" applyAlignment="1" applyProtection="1">
      <alignment horizontal="right" vertical="center"/>
      <protection/>
    </xf>
    <xf numFmtId="39" fontId="36" fillId="0" borderId="33" xfId="0" applyNumberFormat="1" applyFont="1" applyBorder="1" applyAlignment="1" applyProtection="1">
      <alignment horizontal="right" vertical="center"/>
      <protection/>
    </xf>
    <xf numFmtId="0" fontId="37" fillId="0" borderId="34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1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60" applyNumberFormat="1" applyFont="1" applyBorder="1">
      <alignment/>
      <protection/>
    </xf>
    <xf numFmtId="4" fontId="6" fillId="0" borderId="12" xfId="43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195" fontId="6" fillId="0" borderId="12" xfId="0" applyNumberFormat="1" applyFont="1" applyBorder="1" applyAlignment="1">
      <alignment/>
    </xf>
    <xf numFmtId="195" fontId="6" fillId="0" borderId="12" xfId="60" applyNumberFormat="1" applyFont="1" applyBorder="1">
      <alignment/>
      <protection/>
    </xf>
    <xf numFmtId="195" fontId="6" fillId="0" borderId="12" xfId="43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3" xfId="60" applyNumberFormat="1" applyFont="1" applyBorder="1">
      <alignment/>
      <protection/>
    </xf>
    <xf numFmtId="4" fontId="6" fillId="0" borderId="13" xfId="43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2" fontId="14" fillId="32" borderId="14" xfId="0" applyNumberFormat="1" applyFont="1" applyFill="1" applyBorder="1" applyAlignment="1">
      <alignment horizontal="center" vertical="center"/>
    </xf>
    <xf numFmtId="2" fontId="14" fillId="32" borderId="12" xfId="0" applyNumberFormat="1" applyFont="1" applyFill="1" applyBorder="1" applyAlignment="1">
      <alignment horizontal="center" vertical="center"/>
    </xf>
    <xf numFmtId="194" fontId="9" fillId="32" borderId="14" xfId="43" applyNumberFormat="1" applyFont="1" applyFill="1" applyBorder="1" applyAlignment="1" quotePrefix="1">
      <alignment horizontal="center" vertical="center"/>
    </xf>
    <xf numFmtId="194" fontId="6" fillId="32" borderId="12" xfId="43" applyNumberFormat="1" applyFont="1" applyFill="1" applyBorder="1" applyAlignment="1" quotePrefix="1">
      <alignment horizontal="center" vertical="center"/>
    </xf>
    <xf numFmtId="194" fontId="6" fillId="32" borderId="12" xfId="43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3" fontId="6" fillId="0" borderId="12" xfId="43" applyNumberFormat="1" applyFont="1" applyBorder="1" applyAlignment="1" quotePrefix="1">
      <alignment horizontal="right"/>
    </xf>
    <xf numFmtId="3" fontId="9" fillId="0" borderId="12" xfId="0" applyNumberFormat="1" applyFont="1" applyBorder="1" applyAlignment="1">
      <alignment horizontal="right"/>
    </xf>
    <xf numFmtId="182" fontId="9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center" vertical="center"/>
    </xf>
    <xf numFmtId="3" fontId="6" fillId="32" borderId="12" xfId="0" applyNumberFormat="1" applyFont="1" applyFill="1" applyBorder="1" applyAlignment="1" quotePrefix="1">
      <alignment horizontal="center" vertical="center"/>
    </xf>
    <xf numFmtId="3" fontId="9" fillId="32" borderId="12" xfId="0" applyNumberFormat="1" applyFont="1" applyFill="1" applyBorder="1" applyAlignment="1">
      <alignment horizontal="center" vertical="center"/>
    </xf>
    <xf numFmtId="180" fontId="14" fillId="0" borderId="12" xfId="0" applyNumberFormat="1" applyFont="1" applyFill="1" applyBorder="1" applyAlignment="1">
      <alignment horizontal="right"/>
    </xf>
    <xf numFmtId="180" fontId="14" fillId="0" borderId="12" xfId="0" applyNumberFormat="1" applyFont="1" applyFill="1" applyBorder="1" applyAlignment="1" quotePrefix="1">
      <alignment horizontal="right"/>
    </xf>
    <xf numFmtId="195" fontId="3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80" fontId="14" fillId="0" borderId="12" xfId="0" applyNumberFormat="1" applyFont="1" applyFill="1" applyBorder="1" applyAlignment="1">
      <alignment horizontal="right"/>
    </xf>
    <xf numFmtId="2" fontId="14" fillId="32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9" fillId="32" borderId="13" xfId="0" applyNumberFormat="1" applyFont="1" applyFill="1" applyBorder="1" applyAlignment="1">
      <alignment horizontal="center" vertical="center"/>
    </xf>
    <xf numFmtId="3" fontId="6" fillId="32" borderId="13" xfId="0" applyNumberFormat="1" applyFont="1" applyFill="1" applyBorder="1" applyAlignment="1">
      <alignment horizontal="center" vertical="center"/>
    </xf>
    <xf numFmtId="194" fontId="6" fillId="32" borderId="13" xfId="43" applyNumberFormat="1" applyFont="1" applyFill="1" applyBorder="1" applyAlignment="1">
      <alignment horizontal="center" vertical="center"/>
    </xf>
    <xf numFmtId="194" fontId="6" fillId="32" borderId="13" xfId="43" applyNumberFormat="1" applyFont="1" applyFill="1" applyBorder="1" applyAlignment="1" quotePrefix="1">
      <alignment horizontal="center" vertical="center"/>
    </xf>
    <xf numFmtId="195" fontId="33" fillId="0" borderId="13" xfId="0" applyNumberFormat="1" applyFont="1" applyFill="1" applyBorder="1" applyAlignment="1">
      <alignment/>
    </xf>
    <xf numFmtId="180" fontId="14" fillId="0" borderId="13" xfId="0" applyNumberFormat="1" applyFont="1" applyFill="1" applyBorder="1" applyAlignment="1">
      <alignment horizontal="right"/>
    </xf>
    <xf numFmtId="180" fontId="10" fillId="0" borderId="13" xfId="0" applyNumberFormat="1" applyFont="1" applyFill="1" applyBorder="1" applyAlignment="1">
      <alignment horizontal="right"/>
    </xf>
    <xf numFmtId="180" fontId="14" fillId="0" borderId="13" xfId="0" applyNumberFormat="1" applyFont="1" applyFill="1" applyBorder="1" applyAlignment="1" quotePrefix="1">
      <alignment horizontal="right"/>
    </xf>
    <xf numFmtId="195" fontId="33" fillId="0" borderId="12" xfId="0" applyNumberFormat="1" applyFont="1" applyFill="1" applyBorder="1" applyAlignment="1">
      <alignment/>
    </xf>
    <xf numFmtId="180" fontId="10" fillId="0" borderId="12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 quotePrefix="1">
      <alignment horizontal="center"/>
    </xf>
    <xf numFmtId="195" fontId="30" fillId="0" borderId="14" xfId="0" applyNumberFormat="1" applyFont="1" applyFill="1" applyBorder="1" applyAlignment="1" quotePrefix="1">
      <alignment horizontal="center"/>
    </xf>
    <xf numFmtId="180" fontId="14" fillId="0" borderId="14" xfId="0" applyNumberFormat="1" applyFont="1" applyFill="1" applyBorder="1" applyAlignment="1" quotePrefix="1">
      <alignment horizontal="center"/>
    </xf>
    <xf numFmtId="183" fontId="10" fillId="32" borderId="14" xfId="0" applyNumberFormat="1" applyFont="1" applyFill="1" applyBorder="1" applyAlignment="1">
      <alignment horizontal="center"/>
    </xf>
    <xf numFmtId="194" fontId="10" fillId="32" borderId="14" xfId="43" applyNumberFormat="1" applyFont="1" applyFill="1" applyBorder="1" applyAlignment="1">
      <alignment horizontal="center"/>
    </xf>
    <xf numFmtId="183" fontId="26" fillId="32" borderId="12" xfId="0" applyNumberFormat="1" applyFont="1" applyFill="1" applyBorder="1" applyAlignment="1">
      <alignment horizontal="center"/>
    </xf>
    <xf numFmtId="194" fontId="14" fillId="32" borderId="12" xfId="43" applyNumberFormat="1" applyFont="1" applyFill="1" applyBorder="1" applyAlignment="1">
      <alignment horizontal="center"/>
    </xf>
    <xf numFmtId="194" fontId="14" fillId="32" borderId="13" xfId="43" applyNumberFormat="1" applyFont="1" applyFill="1" applyBorder="1" applyAlignment="1">
      <alignment horizontal="center"/>
    </xf>
    <xf numFmtId="194" fontId="10" fillId="32" borderId="14" xfId="43" applyNumberFormat="1" applyFont="1" applyFill="1" applyBorder="1" applyAlignment="1" quotePrefix="1">
      <alignment horizontal="right"/>
    </xf>
    <xf numFmtId="193" fontId="10" fillId="32" borderId="14" xfId="43" applyNumberFormat="1" applyFont="1" applyFill="1" applyBorder="1" applyAlignment="1" quotePrefix="1">
      <alignment horizontal="right"/>
    </xf>
    <xf numFmtId="194" fontId="41" fillId="32" borderId="12" xfId="43" applyNumberFormat="1" applyFont="1" applyFill="1" applyBorder="1" applyAlignment="1">
      <alignment/>
    </xf>
    <xf numFmtId="193" fontId="10" fillId="32" borderId="12" xfId="43" applyNumberFormat="1" applyFont="1" applyFill="1" applyBorder="1" applyAlignment="1" quotePrefix="1">
      <alignment horizontal="right"/>
    </xf>
    <xf numFmtId="194" fontId="14" fillId="32" borderId="12" xfId="43" applyNumberFormat="1" applyFont="1" applyFill="1" applyBorder="1" applyAlignment="1" quotePrefix="1">
      <alignment horizontal="right"/>
    </xf>
    <xf numFmtId="194" fontId="14" fillId="32" borderId="12" xfId="43" applyNumberFormat="1" applyFont="1" applyFill="1" applyBorder="1" applyAlignment="1">
      <alignment/>
    </xf>
    <xf numFmtId="193" fontId="14" fillId="32" borderId="12" xfId="43" applyNumberFormat="1" applyFont="1" applyFill="1" applyBorder="1" applyAlignment="1" quotePrefix="1">
      <alignment horizontal="right"/>
    </xf>
    <xf numFmtId="194" fontId="14" fillId="32" borderId="12" xfId="43" applyNumberFormat="1" applyFont="1" applyFill="1" applyBorder="1" applyAlignment="1">
      <alignment horizontal="right"/>
    </xf>
    <xf numFmtId="194" fontId="10" fillId="32" borderId="12" xfId="43" applyNumberFormat="1" applyFont="1" applyFill="1" applyBorder="1" applyAlignment="1">
      <alignment/>
    </xf>
    <xf numFmtId="193" fontId="10" fillId="32" borderId="12" xfId="43" applyNumberFormat="1" applyFont="1" applyFill="1" applyBorder="1" applyAlignment="1">
      <alignment/>
    </xf>
    <xf numFmtId="193" fontId="14" fillId="32" borderId="12" xfId="43" applyNumberFormat="1" applyFont="1" applyFill="1" applyBorder="1" applyAlignment="1">
      <alignment/>
    </xf>
    <xf numFmtId="3" fontId="26" fillId="32" borderId="12" xfId="43" applyNumberFormat="1" applyFont="1" applyFill="1" applyBorder="1" applyAlignment="1" quotePrefix="1">
      <alignment horizontal="right"/>
    </xf>
    <xf numFmtId="3" fontId="26" fillId="32" borderId="12" xfId="43" applyNumberFormat="1" applyFont="1" applyFill="1" applyBorder="1" applyAlignment="1">
      <alignment horizontal="right"/>
    </xf>
    <xf numFmtId="3" fontId="26" fillId="32" borderId="12" xfId="43" applyNumberFormat="1" applyFont="1" applyFill="1" applyBorder="1" applyAlignment="1">
      <alignment/>
    </xf>
    <xf numFmtId="194" fontId="14" fillId="32" borderId="13" xfId="43" applyNumberFormat="1" applyFont="1" applyFill="1" applyBorder="1" applyAlignment="1" quotePrefix="1">
      <alignment horizontal="right"/>
    </xf>
    <xf numFmtId="3" fontId="26" fillId="32" borderId="13" xfId="43" applyNumberFormat="1" applyFont="1" applyFill="1" applyBorder="1" applyAlignment="1" quotePrefix="1">
      <alignment horizontal="right"/>
    </xf>
    <xf numFmtId="194" fontId="14" fillId="32" borderId="13" xfId="43" applyNumberFormat="1" applyFont="1" applyFill="1" applyBorder="1" applyAlignment="1">
      <alignment/>
    </xf>
    <xf numFmtId="193" fontId="14" fillId="32" borderId="13" xfId="43" applyNumberFormat="1" applyFont="1" applyFill="1" applyBorder="1" applyAlignment="1">
      <alignment/>
    </xf>
    <xf numFmtId="193" fontId="14" fillId="32" borderId="13" xfId="43" applyNumberFormat="1" applyFont="1" applyFill="1" applyBorder="1" applyAlignment="1" quotePrefix="1">
      <alignment horizontal="right"/>
    </xf>
    <xf numFmtId="194" fontId="14" fillId="32" borderId="14" xfId="43" applyNumberFormat="1" applyFont="1" applyFill="1" applyBorder="1" applyAlignment="1">
      <alignment horizontal="center"/>
    </xf>
    <xf numFmtId="194" fontId="14" fillId="32" borderId="12" xfId="43" applyNumberFormat="1" applyFont="1" applyFill="1" applyBorder="1" applyAlignment="1" quotePrefix="1">
      <alignment/>
    </xf>
    <xf numFmtId="2" fontId="14" fillId="32" borderId="12" xfId="0" applyNumberFormat="1" applyFont="1" applyFill="1" applyBorder="1" applyAlignment="1" quotePrefix="1">
      <alignment/>
    </xf>
    <xf numFmtId="0" fontId="14" fillId="32" borderId="12" xfId="0" applyFont="1" applyFill="1" applyBorder="1" applyAlignment="1" quotePrefix="1">
      <alignment/>
    </xf>
    <xf numFmtId="0" fontId="14" fillId="32" borderId="12" xfId="0" applyFont="1" applyFill="1" applyBorder="1" applyAlignment="1" quotePrefix="1">
      <alignment horizontal="left"/>
    </xf>
    <xf numFmtId="0" fontId="14" fillId="32" borderId="12" xfId="0" applyFont="1" applyFill="1" applyBorder="1" applyAlignment="1" quotePrefix="1">
      <alignment horizontal="left" wrapText="1"/>
    </xf>
    <xf numFmtId="2" fontId="14" fillId="32" borderId="13" xfId="0" applyNumberFormat="1" applyFont="1" applyFill="1" applyBorder="1" applyAlignment="1" quotePrefix="1">
      <alignment/>
    </xf>
    <xf numFmtId="194" fontId="10" fillId="32" borderId="27" xfId="43" applyNumberFormat="1" applyFont="1" applyFill="1" applyBorder="1" applyAlignment="1">
      <alignment horizontal="center" vertical="center" wrapText="1"/>
    </xf>
    <xf numFmtId="194" fontId="10" fillId="32" borderId="19" xfId="43" applyNumberFormat="1" applyFont="1" applyFill="1" applyBorder="1" applyAlignment="1">
      <alignment horizontal="center" vertical="center" wrapText="1"/>
    </xf>
    <xf numFmtId="183" fontId="14" fillId="32" borderId="12" xfId="0" applyNumberFormat="1" applyFont="1" applyFill="1" applyBorder="1" applyAlignment="1" quotePrefix="1">
      <alignment horizontal="center"/>
    </xf>
    <xf numFmtId="183" fontId="14" fillId="32" borderId="13" xfId="0" applyNumberFormat="1" applyFont="1" applyFill="1" applyBorder="1" applyAlignment="1" quotePrefix="1">
      <alignment horizontal="center"/>
    </xf>
    <xf numFmtId="194" fontId="10" fillId="32" borderId="14" xfId="43" applyNumberFormat="1" applyFont="1" applyFill="1" applyBorder="1" applyAlignment="1">
      <alignment horizontal="left"/>
    </xf>
    <xf numFmtId="193" fontId="10" fillId="32" borderId="27" xfId="43" applyNumberFormat="1" applyFont="1" applyFill="1" applyBorder="1" applyAlignment="1">
      <alignment horizontal="center" vertical="center" wrapText="1"/>
    </xf>
    <xf numFmtId="3" fontId="10" fillId="32" borderId="19" xfId="43" applyNumberFormat="1" applyFont="1" applyFill="1" applyBorder="1" applyAlignment="1">
      <alignment horizontal="center" vertical="center" wrapText="1"/>
    </xf>
    <xf numFmtId="3" fontId="10" fillId="32" borderId="19" xfId="43" applyNumberFormat="1" applyFont="1" applyFill="1" applyBorder="1" applyAlignment="1">
      <alignment horizontal="center" vertical="center"/>
    </xf>
    <xf numFmtId="3" fontId="10" fillId="32" borderId="27" xfId="43" applyNumberFormat="1" applyFont="1" applyFill="1" applyBorder="1" applyAlignment="1">
      <alignment horizontal="center" vertical="center" wrapText="1"/>
    </xf>
    <xf numFmtId="183" fontId="14" fillId="32" borderId="12" xfId="0" applyNumberFormat="1" applyFont="1" applyFill="1" applyBorder="1" applyAlignment="1" quotePrefix="1">
      <alignment/>
    </xf>
    <xf numFmtId="194" fontId="10" fillId="32" borderId="12" xfId="43" applyNumberFormat="1" applyFont="1" applyFill="1" applyBorder="1" applyAlignment="1" quotePrefix="1">
      <alignment horizontal="right"/>
    </xf>
    <xf numFmtId="194" fontId="10" fillId="32" borderId="13" xfId="43" applyNumberFormat="1" applyFont="1" applyFill="1" applyBorder="1" applyAlignment="1" quotePrefix="1">
      <alignment horizontal="right"/>
    </xf>
    <xf numFmtId="194" fontId="14" fillId="32" borderId="12" xfId="43" applyNumberFormat="1" applyFont="1" applyFill="1" applyBorder="1" applyAlignment="1" quotePrefix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12" fillId="0" borderId="0" xfId="0" applyNumberFormat="1" applyFont="1" applyBorder="1" applyAlignment="1">
      <alignment/>
    </xf>
    <xf numFmtId="194" fontId="22" fillId="32" borderId="14" xfId="43" applyNumberFormat="1" applyFont="1" applyFill="1" applyBorder="1" applyAlignment="1" quotePrefix="1">
      <alignment horizontal="center" vertical="center"/>
    </xf>
    <xf numFmtId="195" fontId="22" fillId="0" borderId="14" xfId="0" applyNumberFormat="1" applyFont="1" applyFill="1" applyBorder="1" applyAlignment="1" quotePrefix="1">
      <alignment horizontal="center"/>
    </xf>
    <xf numFmtId="194" fontId="42" fillId="32" borderId="14" xfId="43" applyNumberFormat="1" applyFont="1" applyFill="1" applyBorder="1" applyAlignment="1" quotePrefix="1">
      <alignment horizontal="center" vertical="center"/>
    </xf>
    <xf numFmtId="0" fontId="13" fillId="32" borderId="27" xfId="0" applyFont="1" applyFill="1" applyBorder="1" applyAlignment="1" applyProtection="1">
      <alignment horizontal="center" vertical="center" wrapText="1"/>
      <protection/>
    </xf>
    <xf numFmtId="0" fontId="7" fillId="32" borderId="19" xfId="0" applyFont="1" applyFill="1" applyBorder="1" applyAlignment="1">
      <alignment/>
    </xf>
    <xf numFmtId="0" fontId="13" fillId="32" borderId="35" xfId="0" applyFont="1" applyFill="1" applyBorder="1" applyAlignment="1" applyProtection="1">
      <alignment horizontal="center" vertical="center" wrapText="1"/>
      <protection/>
    </xf>
    <xf numFmtId="0" fontId="13" fillId="32" borderId="15" xfId="0" applyFont="1" applyFill="1" applyBorder="1" applyAlignment="1" applyProtection="1">
      <alignment horizontal="center" vertical="center" wrapText="1"/>
      <protection/>
    </xf>
    <xf numFmtId="0" fontId="7" fillId="32" borderId="19" xfId="0" applyFont="1" applyFill="1" applyBorder="1" applyAlignment="1">
      <alignment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 wrapText="1"/>
    </xf>
    <xf numFmtId="3" fontId="10" fillId="32" borderId="15" xfId="0" applyNumberFormat="1" applyFont="1" applyFill="1" applyBorder="1" applyAlignment="1">
      <alignment horizontal="center" vertical="center" wrapText="1"/>
    </xf>
    <xf numFmtId="0" fontId="10" fillId="32" borderId="36" xfId="0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wrapText="1"/>
    </xf>
    <xf numFmtId="3" fontId="18" fillId="32" borderId="36" xfId="0" applyNumberFormat="1" applyFont="1" applyFill="1" applyBorder="1" applyAlignment="1">
      <alignment horizontal="center" vertical="center" wrapText="1"/>
    </xf>
    <xf numFmtId="3" fontId="18" fillId="32" borderId="37" xfId="0" applyNumberFormat="1" applyFont="1" applyFill="1" applyBorder="1" applyAlignment="1">
      <alignment horizontal="center" vertical="center" wrapText="1"/>
    </xf>
    <xf numFmtId="3" fontId="18" fillId="32" borderId="29" xfId="0" applyNumberFormat="1" applyFont="1" applyFill="1" applyBorder="1" applyAlignment="1">
      <alignment horizontal="center" vertical="center" wrapText="1"/>
    </xf>
    <xf numFmtId="3" fontId="18" fillId="32" borderId="30" xfId="0" applyNumberFormat="1" applyFont="1" applyFill="1" applyBorder="1" applyAlignment="1">
      <alignment horizontal="center" vertical="center" wrapText="1"/>
    </xf>
    <xf numFmtId="3" fontId="18" fillId="32" borderId="38" xfId="0" applyNumberFormat="1" applyFont="1" applyFill="1" applyBorder="1" applyAlignment="1">
      <alignment horizontal="center" vertical="center" wrapText="1"/>
    </xf>
    <xf numFmtId="3" fontId="18" fillId="32" borderId="39" xfId="0" applyNumberFormat="1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4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193" fontId="10" fillId="32" borderId="36" xfId="43" applyNumberFormat="1" applyFont="1" applyFill="1" applyBorder="1" applyAlignment="1">
      <alignment horizontal="center" vertical="center" wrapText="1"/>
    </xf>
    <xf numFmtId="193" fontId="10" fillId="32" borderId="37" xfId="43" applyNumberFormat="1" applyFont="1" applyFill="1" applyBorder="1" applyAlignment="1">
      <alignment horizontal="center" vertical="center" wrapText="1"/>
    </xf>
    <xf numFmtId="193" fontId="10" fillId="32" borderId="29" xfId="43" applyNumberFormat="1" applyFont="1" applyFill="1" applyBorder="1" applyAlignment="1">
      <alignment horizontal="center" vertical="center" wrapText="1"/>
    </xf>
    <xf numFmtId="193" fontId="10" fillId="32" borderId="30" xfId="43" applyNumberFormat="1" applyFont="1" applyFill="1" applyBorder="1" applyAlignment="1">
      <alignment horizontal="center" vertical="center" wrapText="1"/>
    </xf>
    <xf numFmtId="193" fontId="10" fillId="32" borderId="38" xfId="43" applyNumberFormat="1" applyFont="1" applyFill="1" applyBorder="1" applyAlignment="1">
      <alignment horizontal="center" vertical="center" wrapText="1"/>
    </xf>
    <xf numFmtId="193" fontId="10" fillId="32" borderId="39" xfId="43" applyNumberFormat="1" applyFont="1" applyFill="1" applyBorder="1" applyAlignment="1">
      <alignment horizontal="center" vertical="center" wrapText="1"/>
    </xf>
    <xf numFmtId="194" fontId="10" fillId="32" borderId="15" xfId="43" applyNumberFormat="1" applyFont="1" applyFill="1" applyBorder="1" applyAlignment="1">
      <alignment horizontal="center" vertical="center" wrapText="1"/>
    </xf>
    <xf numFmtId="194" fontId="10" fillId="32" borderId="27" xfId="43" applyNumberFormat="1" applyFont="1" applyFill="1" applyBorder="1" applyAlignment="1">
      <alignment horizontal="center" vertical="center" wrapText="1"/>
    </xf>
    <xf numFmtId="194" fontId="10" fillId="32" borderId="19" xfId="43" applyNumberFormat="1" applyFont="1" applyFill="1" applyBorder="1" applyAlignment="1">
      <alignment horizontal="center" vertical="center" wrapText="1"/>
    </xf>
    <xf numFmtId="194" fontId="10" fillId="32" borderId="35" xfId="43" applyNumberFormat="1" applyFont="1" applyFill="1" applyBorder="1" applyAlignment="1">
      <alignment horizontal="center" vertical="center" wrapText="1"/>
    </xf>
    <xf numFmtId="194" fontId="10" fillId="32" borderId="36" xfId="43" applyNumberFormat="1" applyFont="1" applyFill="1" applyBorder="1" applyAlignment="1">
      <alignment horizontal="center" vertical="center" wrapText="1"/>
    </xf>
    <xf numFmtId="194" fontId="10" fillId="32" borderId="37" xfId="43" applyNumberFormat="1" applyFont="1" applyFill="1" applyBorder="1" applyAlignment="1">
      <alignment horizontal="center" vertical="center" wrapText="1"/>
    </xf>
    <xf numFmtId="194" fontId="10" fillId="32" borderId="29" xfId="43" applyNumberFormat="1" applyFont="1" applyFill="1" applyBorder="1" applyAlignment="1">
      <alignment horizontal="center" vertical="center" wrapText="1"/>
    </xf>
    <xf numFmtId="194" fontId="10" fillId="32" borderId="30" xfId="43" applyNumberFormat="1" applyFont="1" applyFill="1" applyBorder="1" applyAlignment="1">
      <alignment horizontal="center" vertical="center" wrapText="1"/>
    </xf>
    <xf numFmtId="194" fontId="10" fillId="32" borderId="38" xfId="43" applyNumberFormat="1" applyFont="1" applyFill="1" applyBorder="1" applyAlignment="1">
      <alignment horizontal="center" vertical="center" wrapText="1"/>
    </xf>
    <xf numFmtId="194" fontId="10" fillId="32" borderId="39" xfId="43" applyNumberFormat="1" applyFont="1" applyFill="1" applyBorder="1" applyAlignment="1">
      <alignment horizontal="center" vertical="center" wrapText="1"/>
    </xf>
    <xf numFmtId="3" fontId="10" fillId="32" borderId="17" xfId="43" applyNumberFormat="1" applyFont="1" applyFill="1" applyBorder="1" applyAlignment="1">
      <alignment horizontal="center" vertical="center" wrapText="1"/>
    </xf>
    <xf numFmtId="3" fontId="10" fillId="32" borderId="18" xfId="43" applyNumberFormat="1" applyFont="1" applyFill="1" applyBorder="1" applyAlignment="1">
      <alignment horizontal="center" vertical="center" wrapText="1"/>
    </xf>
    <xf numFmtId="193" fontId="10" fillId="32" borderId="40" xfId="43" applyNumberFormat="1" applyFont="1" applyFill="1" applyBorder="1" applyAlignment="1">
      <alignment horizontal="center" vertical="center" wrapText="1"/>
    </xf>
    <xf numFmtId="193" fontId="10" fillId="32" borderId="16" xfId="43" applyNumberFormat="1" applyFont="1" applyFill="1" applyBorder="1" applyAlignment="1">
      <alignment horizontal="center" vertical="center" wrapText="1"/>
    </xf>
    <xf numFmtId="194" fontId="10" fillId="32" borderId="27" xfId="43" applyNumberFormat="1" applyFont="1" applyFill="1" applyBorder="1" applyAlignment="1">
      <alignment horizontal="center" vertical="center"/>
    </xf>
    <xf numFmtId="194" fontId="10" fillId="32" borderId="19" xfId="43" applyNumberFormat="1" applyFont="1" applyFill="1" applyBorder="1" applyAlignment="1">
      <alignment horizontal="center" vertical="center"/>
    </xf>
    <xf numFmtId="194" fontId="10" fillId="32" borderId="35" xfId="43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3\Th&#225;ng%208\CTKe\GiaSS-08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3">
          <cell r="D13">
            <v>67357.8637332258</v>
          </cell>
          <cell r="E13">
            <v>55361.5296895698</v>
          </cell>
          <cell r="G13">
            <v>62812.6486957994</v>
          </cell>
        </row>
        <row r="14">
          <cell r="D14">
            <v>28595315.6598496</v>
          </cell>
          <cell r="E14">
            <v>28169691.7977276</v>
          </cell>
          <cell r="G14">
            <v>28170901.2323895</v>
          </cell>
        </row>
        <row r="15">
          <cell r="D15">
            <v>321995.082904517</v>
          </cell>
          <cell r="E15">
            <v>309157.404230989</v>
          </cell>
          <cell r="G15">
            <v>305292.71148181</v>
          </cell>
        </row>
        <row r="16">
          <cell r="D16">
            <v>44712.7234609238</v>
          </cell>
          <cell r="E16">
            <v>44815.6376835857</v>
          </cell>
          <cell r="G16">
            <v>43328.3794115345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3.99609375" style="49" bestFit="1" customWidth="1"/>
    <col min="2" max="2" width="60.8125" style="49" customWidth="1"/>
    <col min="3" max="3" width="11.453125" style="49" customWidth="1"/>
    <col min="4" max="4" width="12.18359375" style="49" customWidth="1"/>
    <col min="5" max="5" width="12.6328125" style="49" customWidth="1"/>
    <col min="6" max="6" width="8.90625" style="49" customWidth="1"/>
    <col min="7" max="7" width="10.0859375" style="49" bestFit="1" customWidth="1"/>
    <col min="8" max="16384" width="8.90625" style="49" customWidth="1"/>
  </cols>
  <sheetData>
    <row r="1" ht="15" customHeight="1">
      <c r="B1" s="50" t="s">
        <v>7</v>
      </c>
    </row>
    <row r="2" spans="2:5" ht="29.25" customHeight="1">
      <c r="B2" s="51" t="s">
        <v>179</v>
      </c>
      <c r="C2" s="52"/>
      <c r="D2" s="53"/>
      <c r="E2" s="53"/>
    </row>
    <row r="3" ht="14.25" customHeight="1">
      <c r="E3" s="54" t="s">
        <v>181</v>
      </c>
    </row>
    <row r="4" spans="1:5" ht="31.5" customHeight="1">
      <c r="A4" s="241" t="s">
        <v>39</v>
      </c>
      <c r="B4" s="241" t="s">
        <v>40</v>
      </c>
      <c r="C4" s="241" t="s">
        <v>180</v>
      </c>
      <c r="D4" s="55" t="s">
        <v>202</v>
      </c>
      <c r="E4" s="56"/>
    </row>
    <row r="5" spans="1:5" ht="31.5" customHeight="1">
      <c r="A5" s="242"/>
      <c r="B5" s="242"/>
      <c r="C5" s="243"/>
      <c r="D5" s="57" t="s">
        <v>200</v>
      </c>
      <c r="E5" s="57" t="s">
        <v>201</v>
      </c>
    </row>
    <row r="6" spans="1:5" ht="18" customHeight="1">
      <c r="A6" s="68" t="s">
        <v>10</v>
      </c>
      <c r="B6" s="68" t="s">
        <v>11</v>
      </c>
      <c r="C6" s="109">
        <v>1</v>
      </c>
      <c r="D6" s="109">
        <v>2</v>
      </c>
      <c r="E6" s="109">
        <v>3</v>
      </c>
    </row>
    <row r="7" spans="1:7" ht="20.25" customHeight="1">
      <c r="A7" s="58"/>
      <c r="B7" s="80" t="s">
        <v>66</v>
      </c>
      <c r="C7" s="129">
        <v>114.749544855427</v>
      </c>
      <c r="D7" s="129">
        <v>92.69487960257506</v>
      </c>
      <c r="E7" s="129">
        <v>106.02100029409367</v>
      </c>
      <c r="F7" s="63"/>
      <c r="G7" s="63"/>
    </row>
    <row r="8" spans="1:5" ht="20.25" customHeight="1">
      <c r="A8" s="59" t="s">
        <v>41</v>
      </c>
      <c r="B8" s="81" t="s">
        <v>43</v>
      </c>
      <c r="C8" s="128"/>
      <c r="D8" s="128"/>
      <c r="E8" s="128"/>
    </row>
    <row r="9" spans="1:5" ht="20.25" customHeight="1">
      <c r="A9" s="61">
        <v>1</v>
      </c>
      <c r="B9" s="82" t="s">
        <v>62</v>
      </c>
      <c r="C9" s="130">
        <v>129.8189646397114</v>
      </c>
      <c r="D9" s="130">
        <v>84.38952671812184</v>
      </c>
      <c r="E9" s="130">
        <v>104.8297882081943</v>
      </c>
    </row>
    <row r="10" spans="1:5" ht="20.25" customHeight="1">
      <c r="A10" s="61">
        <v>2</v>
      </c>
      <c r="B10" s="82" t="s">
        <v>63</v>
      </c>
      <c r="C10" s="130">
        <v>114.8727721444399</v>
      </c>
      <c r="D10" s="130">
        <v>92.66431979189082</v>
      </c>
      <c r="E10" s="130">
        <v>106.2443195259352</v>
      </c>
    </row>
    <row r="11" spans="1:5" ht="20.25" customHeight="1">
      <c r="A11" s="61">
        <v>3</v>
      </c>
      <c r="B11" s="82" t="s">
        <v>64</v>
      </c>
      <c r="C11" s="130">
        <v>74.37323009151572</v>
      </c>
      <c r="D11" s="130">
        <v>111.4661124464448</v>
      </c>
      <c r="E11" s="130">
        <v>85.21030646977918</v>
      </c>
    </row>
    <row r="12" spans="1:5" ht="20.25" customHeight="1">
      <c r="A12" s="61">
        <v>4</v>
      </c>
      <c r="B12" s="82" t="s">
        <v>65</v>
      </c>
      <c r="C12" s="130">
        <v>100.01257703433531</v>
      </c>
      <c r="D12" s="130">
        <v>98.96881287726357</v>
      </c>
      <c r="E12" s="130">
        <v>100.6393861892583</v>
      </c>
    </row>
    <row r="13" spans="1:5" ht="20.25" customHeight="1">
      <c r="A13" s="59" t="s">
        <v>42</v>
      </c>
      <c r="B13" s="81" t="s">
        <v>45</v>
      </c>
      <c r="C13" s="128"/>
      <c r="D13" s="128"/>
      <c r="E13" s="128"/>
    </row>
    <row r="14" spans="1:5" ht="20.25" customHeight="1">
      <c r="A14" s="61">
        <v>1</v>
      </c>
      <c r="B14" s="83" t="s">
        <v>46</v>
      </c>
      <c r="C14" s="130">
        <v>129.8189646397114</v>
      </c>
      <c r="D14" s="130">
        <v>84.38952671812184</v>
      </c>
      <c r="E14" s="130">
        <v>104.8297882081943</v>
      </c>
    </row>
    <row r="15" spans="1:5" ht="20.25" customHeight="1">
      <c r="A15" s="61">
        <f>A14+1</f>
        <v>2</v>
      </c>
      <c r="B15" s="83" t="s">
        <v>47</v>
      </c>
      <c r="C15" s="130">
        <v>111.02815941308054</v>
      </c>
      <c r="D15" s="130">
        <v>94.62352953340408</v>
      </c>
      <c r="E15" s="130">
        <v>111.04491828493215</v>
      </c>
    </row>
    <row r="16" spans="1:5" ht="20.25" customHeight="1">
      <c r="A16" s="61">
        <f aca="true" t="shared" si="0" ref="A16:A29">A15+1</f>
        <v>3</v>
      </c>
      <c r="B16" s="83" t="s">
        <v>48</v>
      </c>
      <c r="C16" s="130">
        <v>121.9460227272727</v>
      </c>
      <c r="D16" s="130">
        <v>80.13977868375072</v>
      </c>
      <c r="E16" s="130">
        <v>74.82327351821641</v>
      </c>
    </row>
    <row r="17" spans="1:5" ht="20.25" customHeight="1">
      <c r="A17" s="61">
        <f t="shared" si="0"/>
        <v>4</v>
      </c>
      <c r="B17" s="83" t="s">
        <v>49</v>
      </c>
      <c r="C17" s="130">
        <v>118.5355927107624</v>
      </c>
      <c r="D17" s="130">
        <v>96.82857122772022</v>
      </c>
      <c r="E17" s="130">
        <v>118.6840904014097</v>
      </c>
    </row>
    <row r="18" spans="1:5" ht="20.25" customHeight="1">
      <c r="A18" s="61">
        <f t="shared" si="0"/>
        <v>5</v>
      </c>
      <c r="B18" s="83" t="s">
        <v>50</v>
      </c>
      <c r="C18" s="130">
        <v>109.1889658195204</v>
      </c>
      <c r="D18" s="130">
        <v>94.48323999254713</v>
      </c>
      <c r="E18" s="130">
        <v>102.392964486019</v>
      </c>
    </row>
    <row r="19" spans="1:5" ht="20.25" customHeight="1">
      <c r="A19" s="61">
        <f t="shared" si="0"/>
        <v>6</v>
      </c>
      <c r="B19" s="83" t="s">
        <v>51</v>
      </c>
      <c r="C19" s="130">
        <v>108.5446437997408</v>
      </c>
      <c r="D19" s="130">
        <v>91.42454441999396</v>
      </c>
      <c r="E19" s="130">
        <v>96.2057711549241</v>
      </c>
    </row>
    <row r="20" spans="1:6" ht="20.25" customHeight="1">
      <c r="A20" s="61">
        <f t="shared" si="0"/>
        <v>7</v>
      </c>
      <c r="B20" s="83" t="s">
        <v>52</v>
      </c>
      <c r="C20" s="130">
        <v>84.66153775732397</v>
      </c>
      <c r="D20" s="130">
        <v>96.1509229846802</v>
      </c>
      <c r="E20" s="130">
        <v>94.05378692414837</v>
      </c>
      <c r="F20" s="84"/>
    </row>
    <row r="21" spans="1:6" ht="20.25" customHeight="1">
      <c r="A21" s="61">
        <f t="shared" si="0"/>
        <v>8</v>
      </c>
      <c r="B21" s="83" t="s">
        <v>53</v>
      </c>
      <c r="C21" s="130">
        <v>128.6706646427938</v>
      </c>
      <c r="D21" s="130">
        <v>94.6145780024153</v>
      </c>
      <c r="E21" s="130">
        <v>123.4618540849474</v>
      </c>
      <c r="F21" s="84"/>
    </row>
    <row r="22" spans="1:6" ht="20.25" customHeight="1">
      <c r="A22" s="61">
        <f t="shared" si="0"/>
        <v>9</v>
      </c>
      <c r="B22" s="83" t="s">
        <v>54</v>
      </c>
      <c r="C22" s="130">
        <v>110.9696129388572</v>
      </c>
      <c r="D22" s="130">
        <v>104.4137052198394</v>
      </c>
      <c r="E22" s="130">
        <v>115.2109225822853</v>
      </c>
      <c r="F22" s="84"/>
    </row>
    <row r="23" spans="1:6" ht="20.25" customHeight="1">
      <c r="A23" s="61">
        <f t="shared" si="0"/>
        <v>10</v>
      </c>
      <c r="B23" s="83" t="s">
        <v>55</v>
      </c>
      <c r="C23" s="130">
        <v>141.3158015275162</v>
      </c>
      <c r="D23" s="130">
        <v>97.29718917515675</v>
      </c>
      <c r="E23" s="130">
        <v>99.94110372551935</v>
      </c>
      <c r="F23" s="84"/>
    </row>
    <row r="24" spans="1:6" ht="20.25" customHeight="1">
      <c r="A24" s="61">
        <f t="shared" si="0"/>
        <v>11</v>
      </c>
      <c r="B24" s="83" t="s">
        <v>56</v>
      </c>
      <c r="C24" s="130">
        <v>110.5735072559246</v>
      </c>
      <c r="D24" s="130">
        <v>93.88121798909523</v>
      </c>
      <c r="E24" s="130">
        <v>96.1058680152222</v>
      </c>
      <c r="F24" s="84"/>
    </row>
    <row r="25" spans="1:5" ht="20.25" customHeight="1">
      <c r="A25" s="61">
        <f t="shared" si="0"/>
        <v>12</v>
      </c>
      <c r="B25" s="83" t="s">
        <v>57</v>
      </c>
      <c r="C25" s="130">
        <v>117.7419458423645</v>
      </c>
      <c r="D25" s="130">
        <v>87.92344504075284</v>
      </c>
      <c r="E25" s="130">
        <v>101.09903467481094</v>
      </c>
    </row>
    <row r="26" spans="1:5" ht="20.25" customHeight="1">
      <c r="A26" s="61">
        <f t="shared" si="0"/>
        <v>13</v>
      </c>
      <c r="B26" s="83" t="s">
        <v>58</v>
      </c>
      <c r="C26" s="130">
        <v>158.6481309723335</v>
      </c>
      <c r="D26" s="130">
        <v>85.449672613139</v>
      </c>
      <c r="E26" s="130">
        <v>132.2165058983782</v>
      </c>
    </row>
    <row r="27" spans="1:5" ht="20.25" customHeight="1">
      <c r="A27" s="61">
        <f t="shared" si="0"/>
        <v>14</v>
      </c>
      <c r="B27" s="83" t="s">
        <v>59</v>
      </c>
      <c r="C27" s="130">
        <v>133.6066279871435</v>
      </c>
      <c r="D27" s="130">
        <v>81.50010980417962</v>
      </c>
      <c r="E27" s="130">
        <v>119.102789663524</v>
      </c>
    </row>
    <row r="28" spans="1:5" ht="20.25" customHeight="1">
      <c r="A28" s="61">
        <f t="shared" si="0"/>
        <v>15</v>
      </c>
      <c r="B28" s="83" t="s">
        <v>60</v>
      </c>
      <c r="C28" s="130">
        <v>74.37323009151572</v>
      </c>
      <c r="D28" s="130">
        <v>111.4661124464448</v>
      </c>
      <c r="E28" s="130">
        <v>85.21030646977918</v>
      </c>
    </row>
    <row r="29" spans="1:5" ht="20.25" customHeight="1">
      <c r="A29" s="62">
        <f t="shared" si="0"/>
        <v>16</v>
      </c>
      <c r="B29" s="85" t="s">
        <v>61</v>
      </c>
      <c r="C29" s="131">
        <v>100.01257703433531</v>
      </c>
      <c r="D29" s="131">
        <v>98.96881287726357</v>
      </c>
      <c r="E29" s="131">
        <v>100.6393861892583</v>
      </c>
    </row>
  </sheetData>
  <sheetProtection/>
  <mergeCells count="3">
    <mergeCell ref="A4:A5"/>
    <mergeCell ref="B4:B5"/>
    <mergeCell ref="C4:C5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8" sqref="H8"/>
    </sheetView>
  </sheetViews>
  <sheetFormatPr defaultColWidth="8.72265625" defaultRowHeight="20.25" customHeight="1"/>
  <cols>
    <col min="1" max="1" width="3.99609375" style="49" bestFit="1" customWidth="1"/>
    <col min="2" max="2" width="37.453125" style="49" customWidth="1"/>
    <col min="3" max="3" width="12.36328125" style="49" bestFit="1" customWidth="1"/>
    <col min="4" max="4" width="12.453125" style="49" customWidth="1"/>
    <col min="5" max="5" width="12.36328125" style="49" bestFit="1" customWidth="1"/>
    <col min="6" max="7" width="7.6328125" style="49" customWidth="1"/>
    <col min="8" max="16384" width="8.90625" style="49" customWidth="1"/>
  </cols>
  <sheetData>
    <row r="1" ht="15" customHeight="1">
      <c r="B1" s="50" t="s">
        <v>7</v>
      </c>
    </row>
    <row r="2" spans="2:7" ht="29.25" customHeight="1">
      <c r="B2" s="51" t="s">
        <v>185</v>
      </c>
      <c r="C2" s="52"/>
      <c r="D2" s="52"/>
      <c r="E2" s="52"/>
      <c r="F2" s="53"/>
      <c r="G2" s="53"/>
    </row>
    <row r="3" spans="6:7" ht="14.25" customHeight="1">
      <c r="F3" s="66" t="s">
        <v>67</v>
      </c>
      <c r="G3" s="66"/>
    </row>
    <row r="4" spans="1:7" ht="15.75" customHeight="1">
      <c r="A4" s="241" t="s">
        <v>39</v>
      </c>
      <c r="B4" s="241" t="s">
        <v>40</v>
      </c>
      <c r="C4" s="244" t="s">
        <v>186</v>
      </c>
      <c r="D4" s="244" t="s">
        <v>187</v>
      </c>
      <c r="E4" s="244" t="s">
        <v>188</v>
      </c>
      <c r="F4" s="67" t="s">
        <v>9</v>
      </c>
      <c r="G4" s="125"/>
    </row>
    <row r="5" spans="1:7" ht="38.25">
      <c r="A5" s="242"/>
      <c r="B5" s="242"/>
      <c r="C5" s="244"/>
      <c r="D5" s="244"/>
      <c r="E5" s="244"/>
      <c r="F5" s="127" t="s">
        <v>182</v>
      </c>
      <c r="G5" s="127" t="s">
        <v>184</v>
      </c>
    </row>
    <row r="6" spans="1:7" ht="15.75">
      <c r="A6" s="68" t="s">
        <v>10</v>
      </c>
      <c r="B6" s="68" t="s">
        <v>11</v>
      </c>
      <c r="C6" s="69">
        <v>1</v>
      </c>
      <c r="D6" s="69">
        <v>2</v>
      </c>
      <c r="E6" s="69">
        <v>4</v>
      </c>
      <c r="F6" s="70">
        <v>6</v>
      </c>
      <c r="G6" s="70">
        <v>7</v>
      </c>
    </row>
    <row r="7" spans="1:8" ht="42" customHeight="1">
      <c r="A7" s="71" t="s">
        <v>41</v>
      </c>
      <c r="B7" s="72" t="s">
        <v>68</v>
      </c>
      <c r="C7" s="73">
        <f>SUM(C8:C11)</f>
        <v>29029.381329948264</v>
      </c>
      <c r="D7" s="73">
        <f>SUM(D8:D11)</f>
        <v>28579.026369331743</v>
      </c>
      <c r="E7" s="74">
        <f>SUM(E8:E11)</f>
        <v>28582.33497197864</v>
      </c>
      <c r="F7" s="75">
        <f aca="true" t="shared" si="0" ref="F7:F16">D7/E7*100</f>
        <v>99.98842430945498</v>
      </c>
      <c r="G7" s="75">
        <f>D7/C7*100</f>
        <v>98.4486236358337</v>
      </c>
      <c r="H7" s="49" t="s">
        <v>203</v>
      </c>
    </row>
    <row r="8" spans="1:7" ht="29.25" customHeight="1">
      <c r="A8" s="61">
        <v>1</v>
      </c>
      <c r="B8" s="9" t="s">
        <v>69</v>
      </c>
      <c r="C8" s="76">
        <f>'[1]Output'!D13/1000</f>
        <v>67.3578637332258</v>
      </c>
      <c r="D8" s="76">
        <f>'[1]Output'!E13/1000</f>
        <v>55.3615296895698</v>
      </c>
      <c r="E8" s="76">
        <f>'[1]Output'!G13/1000</f>
        <v>62.812648695799396</v>
      </c>
      <c r="F8" s="60">
        <f t="shared" si="0"/>
        <v>88.13755006206594</v>
      </c>
      <c r="G8" s="60">
        <f aca="true" t="shared" si="1" ref="G8:G16">D8/C8*100</f>
        <v>82.1901506687206</v>
      </c>
    </row>
    <row r="9" spans="1:7" ht="29.25" customHeight="1">
      <c r="A9" s="61">
        <v>2</v>
      </c>
      <c r="B9" s="9" t="s">
        <v>70</v>
      </c>
      <c r="C9" s="76">
        <f>'[1]Output'!D14/1000</f>
        <v>28595.3156598496</v>
      </c>
      <c r="D9" s="76">
        <f>'[1]Output'!E14/1000</f>
        <v>28169.6917977276</v>
      </c>
      <c r="E9" s="76">
        <f>'[1]Output'!G14/1000</f>
        <v>28170.901232389497</v>
      </c>
      <c r="F9" s="60">
        <f t="shared" si="0"/>
        <v>99.99570679456819</v>
      </c>
      <c r="G9" s="60">
        <f t="shared" si="1"/>
        <v>98.51156088925566</v>
      </c>
    </row>
    <row r="10" spans="1:7" ht="29.25" customHeight="1">
      <c r="A10" s="61">
        <v>3</v>
      </c>
      <c r="B10" s="9" t="s">
        <v>71</v>
      </c>
      <c r="C10" s="76">
        <f>'[1]Output'!D15/1000</f>
        <v>321.995082904517</v>
      </c>
      <c r="D10" s="76">
        <f>'[1]Output'!E15/1000</f>
        <v>309.157404230989</v>
      </c>
      <c r="E10" s="76">
        <f>'[1]Output'!G15/1000</f>
        <v>305.29271148181004</v>
      </c>
      <c r="F10" s="60">
        <f t="shared" si="0"/>
        <v>101.26589748259</v>
      </c>
      <c r="G10" s="60">
        <f t="shared" si="1"/>
        <v>96.01308238693359</v>
      </c>
    </row>
    <row r="11" spans="1:7" ht="29.25" customHeight="1">
      <c r="A11" s="61">
        <v>4</v>
      </c>
      <c r="B11" s="9" t="s">
        <v>72</v>
      </c>
      <c r="C11" s="88">
        <f>'[1]Output'!D16/1000</f>
        <v>44.7127234609238</v>
      </c>
      <c r="D11" s="88">
        <f>'[1]Output'!E16/1000</f>
        <v>44.8156376835857</v>
      </c>
      <c r="E11" s="88">
        <f>'[1]Output'!G16/1000</f>
        <v>43.3283794115345</v>
      </c>
      <c r="F11" s="89">
        <f t="shared" si="0"/>
        <v>103.43252688480491</v>
      </c>
      <c r="G11" s="89">
        <f t="shared" si="1"/>
        <v>100.23016764512643</v>
      </c>
    </row>
    <row r="12" spans="1:7" ht="42" customHeight="1">
      <c r="A12" s="59" t="s">
        <v>41</v>
      </c>
      <c r="B12" s="86" t="s">
        <v>73</v>
      </c>
      <c r="C12" s="115">
        <v>39802.1897832</v>
      </c>
      <c r="D12" s="115">
        <v>40383.18996002</v>
      </c>
      <c r="E12" s="115">
        <v>37705.65181414</v>
      </c>
      <c r="F12" s="116">
        <f t="shared" si="0"/>
        <v>107.1011586249144</v>
      </c>
      <c r="G12" s="116">
        <f t="shared" si="1"/>
        <v>101.45971912596936</v>
      </c>
    </row>
    <row r="13" spans="1:7" ht="29.25" customHeight="1">
      <c r="A13" s="61">
        <v>1</v>
      </c>
      <c r="B13" s="82" t="s">
        <v>69</v>
      </c>
      <c r="C13" s="90">
        <v>111.45018</v>
      </c>
      <c r="D13" s="90">
        <v>115.64124</v>
      </c>
      <c r="E13" s="90">
        <v>146.26505278</v>
      </c>
      <c r="F13" s="91">
        <f t="shared" si="0"/>
        <v>79.06279579575181</v>
      </c>
      <c r="G13" s="91">
        <f t="shared" si="1"/>
        <v>103.7604784487562</v>
      </c>
    </row>
    <row r="14" spans="1:7" ht="29.25" customHeight="1">
      <c r="A14" s="61">
        <f>A13+1</f>
        <v>2</v>
      </c>
      <c r="B14" s="82" t="s">
        <v>70</v>
      </c>
      <c r="C14" s="90">
        <v>39064.24739366</v>
      </c>
      <c r="D14" s="90">
        <v>39783.46249694</v>
      </c>
      <c r="E14" s="90">
        <v>37332.65918882</v>
      </c>
      <c r="F14" s="91">
        <f t="shared" si="0"/>
        <v>106.56477026113893</v>
      </c>
      <c r="G14" s="91">
        <f t="shared" si="1"/>
        <v>101.8411083055877</v>
      </c>
    </row>
    <row r="15" spans="1:7" ht="29.25" customHeight="1">
      <c r="A15" s="61">
        <f>A14+1</f>
        <v>3</v>
      </c>
      <c r="B15" s="82" t="s">
        <v>71</v>
      </c>
      <c r="C15" s="90">
        <v>520.2620635</v>
      </c>
      <c r="D15" s="90">
        <v>418.5803465</v>
      </c>
      <c r="E15" s="90">
        <v>167.42753302</v>
      </c>
      <c r="F15" s="91">
        <f t="shared" si="0"/>
        <v>250.00687697524558</v>
      </c>
      <c r="G15" s="91">
        <f t="shared" si="1"/>
        <v>80.455673374309</v>
      </c>
    </row>
    <row r="16" spans="1:7" ht="29.25" customHeight="1">
      <c r="A16" s="62">
        <v>4</v>
      </c>
      <c r="B16" s="87" t="s">
        <v>72</v>
      </c>
      <c r="C16" s="117">
        <v>106.23014604</v>
      </c>
      <c r="D16" s="117">
        <v>65.50587658</v>
      </c>
      <c r="E16" s="117">
        <v>59.30003952</v>
      </c>
      <c r="F16" s="92">
        <f t="shared" si="0"/>
        <v>110.46514827010694</v>
      </c>
      <c r="G16" s="92">
        <f t="shared" si="1"/>
        <v>61.664112327713795</v>
      </c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="120" zoomScaleNormal="120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C7" sqref="C7"/>
    </sheetView>
  </sheetViews>
  <sheetFormatPr defaultColWidth="8.72265625" defaultRowHeight="16.5"/>
  <cols>
    <col min="1" max="1" width="3.99609375" style="0" bestFit="1" customWidth="1"/>
    <col min="2" max="2" width="39.6328125" style="0" customWidth="1"/>
    <col min="3" max="3" width="6.8125" style="0" bestFit="1" customWidth="1"/>
    <col min="4" max="4" width="12.0859375" style="0" bestFit="1" customWidth="1"/>
    <col min="5" max="6" width="10.99609375" style="0" bestFit="1" customWidth="1"/>
    <col min="7" max="8" width="7.90625" style="0" bestFit="1" customWidth="1"/>
  </cols>
  <sheetData>
    <row r="1" spans="1:6" ht="16.5">
      <c r="A1" s="49"/>
      <c r="B1" s="50" t="s">
        <v>7</v>
      </c>
      <c r="C1" s="50"/>
      <c r="D1" s="49"/>
      <c r="E1" s="49"/>
      <c r="F1" s="49"/>
    </row>
    <row r="2" spans="1:6" ht="18.75">
      <c r="A2" s="49"/>
      <c r="B2" s="51" t="s">
        <v>204</v>
      </c>
      <c r="C2" s="51"/>
      <c r="D2" s="52"/>
      <c r="E2" s="53"/>
      <c r="F2" s="53"/>
    </row>
    <row r="3" spans="1:6" ht="18.75">
      <c r="A3" s="49"/>
      <c r="B3" s="51"/>
      <c r="C3" s="51"/>
      <c r="D3" s="52"/>
      <c r="E3" s="53"/>
      <c r="F3" s="53"/>
    </row>
    <row r="4" spans="1:8" ht="16.5">
      <c r="A4" s="241" t="s">
        <v>39</v>
      </c>
      <c r="B4" s="241" t="s">
        <v>74</v>
      </c>
      <c r="C4" s="241" t="s">
        <v>38</v>
      </c>
      <c r="D4" s="244" t="s">
        <v>186</v>
      </c>
      <c r="E4" s="244" t="s">
        <v>187</v>
      </c>
      <c r="F4" s="241" t="s">
        <v>188</v>
      </c>
      <c r="G4" s="125" t="s">
        <v>9</v>
      </c>
      <c r="H4" s="125"/>
    </row>
    <row r="5" spans="1:8" ht="40.5" customHeight="1">
      <c r="A5" s="245"/>
      <c r="B5" s="245"/>
      <c r="C5" s="245"/>
      <c r="D5" s="244"/>
      <c r="E5" s="244"/>
      <c r="F5" s="243"/>
      <c r="G5" s="127" t="s">
        <v>183</v>
      </c>
      <c r="H5" s="127" t="s">
        <v>205</v>
      </c>
    </row>
    <row r="6" spans="1:8" ht="16.5">
      <c r="A6" s="70" t="s">
        <v>10</v>
      </c>
      <c r="B6" s="70" t="s">
        <v>11</v>
      </c>
      <c r="C6" s="70" t="s">
        <v>75</v>
      </c>
      <c r="D6" s="114">
        <v>1</v>
      </c>
      <c r="E6" s="114">
        <v>2</v>
      </c>
      <c r="F6" s="114">
        <v>4</v>
      </c>
      <c r="G6" s="114">
        <v>6</v>
      </c>
      <c r="H6" s="114">
        <v>7</v>
      </c>
    </row>
    <row r="7" spans="1:8" ht="16.5">
      <c r="A7" s="105">
        <v>1</v>
      </c>
      <c r="B7" s="106" t="s">
        <v>76</v>
      </c>
      <c r="C7" s="138" t="s">
        <v>207</v>
      </c>
      <c r="D7" s="132">
        <v>673056.947248848</v>
      </c>
      <c r="E7" s="132">
        <v>625000.002604167</v>
      </c>
      <c r="F7" s="132">
        <v>448958.335203993</v>
      </c>
      <c r="G7" s="132">
        <f>E7/D7*100</f>
        <v>92.85989917478513</v>
      </c>
      <c r="H7" s="133">
        <f>E7/F7*100</f>
        <v>139.21113689095134</v>
      </c>
    </row>
    <row r="8" spans="1:8" ht="16.5">
      <c r="A8" s="93">
        <f>A7+1</f>
        <v>2</v>
      </c>
      <c r="B8" s="94" t="s">
        <v>77</v>
      </c>
      <c r="C8" s="138" t="s">
        <v>207</v>
      </c>
      <c r="D8" s="134">
        <v>606347.531043483</v>
      </c>
      <c r="E8" s="134">
        <v>434644.255169766</v>
      </c>
      <c r="F8" s="134">
        <v>613622.235842258</v>
      </c>
      <c r="G8" s="134">
        <f aca="true" t="shared" si="0" ref="G8:G71">E8/D8*100</f>
        <v>71.68236579140888</v>
      </c>
      <c r="H8" s="135">
        <f aca="true" t="shared" si="1" ref="H8:H71">E8/F8*100</f>
        <v>70.83254644010304</v>
      </c>
    </row>
    <row r="9" spans="1:8" ht="16.5">
      <c r="A9" s="93">
        <f aca="true" t="shared" si="2" ref="A9:A72">A8+1</f>
        <v>3</v>
      </c>
      <c r="B9" s="95" t="s">
        <v>78</v>
      </c>
      <c r="C9" s="139" t="s">
        <v>79</v>
      </c>
      <c r="D9" s="134">
        <v>5470.5</v>
      </c>
      <c r="E9" s="134">
        <v>4300</v>
      </c>
      <c r="F9" s="134">
        <v>7150</v>
      </c>
      <c r="G9" s="134">
        <f t="shared" si="0"/>
        <v>78.60341833470432</v>
      </c>
      <c r="H9" s="135">
        <f t="shared" si="1"/>
        <v>60.13986013986013</v>
      </c>
    </row>
    <row r="10" spans="1:8" ht="18.75" customHeight="1">
      <c r="A10" s="93">
        <f t="shared" si="2"/>
        <v>4</v>
      </c>
      <c r="B10" s="95" t="s">
        <v>80</v>
      </c>
      <c r="C10" s="139" t="s">
        <v>79</v>
      </c>
      <c r="D10" s="134">
        <v>3466.68751382046</v>
      </c>
      <c r="E10" s="134">
        <v>3421.33840390129</v>
      </c>
      <c r="F10" s="134">
        <v>1721.25066093178</v>
      </c>
      <c r="G10" s="134">
        <f t="shared" si="0"/>
        <v>98.69186046511608</v>
      </c>
      <c r="H10" s="135">
        <f t="shared" si="1"/>
        <v>198.77049180327904</v>
      </c>
    </row>
    <row r="11" spans="1:8" ht="16.5">
      <c r="A11" s="93">
        <f t="shared" si="2"/>
        <v>5</v>
      </c>
      <c r="B11" s="95" t="s">
        <v>81</v>
      </c>
      <c r="C11" s="139" t="s">
        <v>79</v>
      </c>
      <c r="D11" s="134">
        <v>17966</v>
      </c>
      <c r="E11" s="134">
        <v>18517</v>
      </c>
      <c r="F11" s="134">
        <v>18089</v>
      </c>
      <c r="G11" s="134">
        <f t="shared" si="0"/>
        <v>103.06690415228765</v>
      </c>
      <c r="H11" s="135">
        <f t="shared" si="1"/>
        <v>102.3660788324396</v>
      </c>
    </row>
    <row r="12" spans="1:8" ht="16.5">
      <c r="A12" s="93">
        <f t="shared" si="2"/>
        <v>6</v>
      </c>
      <c r="B12" s="95" t="s">
        <v>82</v>
      </c>
      <c r="C12" s="139" t="s">
        <v>79</v>
      </c>
      <c r="D12" s="134">
        <v>170863</v>
      </c>
      <c r="E12" s="134">
        <v>164600</v>
      </c>
      <c r="F12" s="134">
        <v>152503</v>
      </c>
      <c r="G12" s="134">
        <f t="shared" si="0"/>
        <v>96.33449020560332</v>
      </c>
      <c r="H12" s="135">
        <f t="shared" si="1"/>
        <v>107.93230297108909</v>
      </c>
    </row>
    <row r="13" spans="1:8" ht="16.5">
      <c r="A13" s="93">
        <f t="shared" si="2"/>
        <v>7</v>
      </c>
      <c r="B13" s="94" t="s">
        <v>83</v>
      </c>
      <c r="C13" s="140" t="s">
        <v>79</v>
      </c>
      <c r="D13" s="134">
        <v>139098</v>
      </c>
      <c r="E13" s="134">
        <v>132400</v>
      </c>
      <c r="F13" s="134">
        <v>108537</v>
      </c>
      <c r="G13" s="134">
        <f t="shared" si="0"/>
        <v>95.18468993084012</v>
      </c>
      <c r="H13" s="135">
        <f t="shared" si="1"/>
        <v>121.98605083980578</v>
      </c>
    </row>
    <row r="14" spans="1:8" ht="16.5">
      <c r="A14" s="93">
        <f t="shared" si="2"/>
        <v>8</v>
      </c>
      <c r="B14" s="95" t="s">
        <v>84</v>
      </c>
      <c r="C14" s="139" t="s">
        <v>79</v>
      </c>
      <c r="D14" s="134">
        <v>40994</v>
      </c>
      <c r="E14" s="134">
        <v>36379</v>
      </c>
      <c r="F14" s="134">
        <v>33248.91</v>
      </c>
      <c r="G14" s="134">
        <f t="shared" si="0"/>
        <v>88.7422549641411</v>
      </c>
      <c r="H14" s="135">
        <f t="shared" si="1"/>
        <v>109.41411312430994</v>
      </c>
    </row>
    <row r="15" spans="1:8" ht="16.5">
      <c r="A15" s="93">
        <f t="shared" si="2"/>
        <v>9</v>
      </c>
      <c r="B15" s="95" t="s">
        <v>85</v>
      </c>
      <c r="C15" s="139" t="s">
        <v>79</v>
      </c>
      <c r="D15" s="134">
        <v>2068.70895212907</v>
      </c>
      <c r="E15" s="134">
        <v>1657.85877584718</v>
      </c>
      <c r="F15" s="134">
        <v>2215.69933777831</v>
      </c>
      <c r="G15" s="134">
        <f t="shared" si="0"/>
        <v>80.13977868375093</v>
      </c>
      <c r="H15" s="135">
        <f t="shared" si="1"/>
        <v>74.82327351821665</v>
      </c>
    </row>
    <row r="16" spans="1:8" ht="16.5">
      <c r="A16" s="93">
        <f t="shared" si="2"/>
        <v>10</v>
      </c>
      <c r="B16" s="95" t="s">
        <v>86</v>
      </c>
      <c r="C16" s="139" t="s">
        <v>79</v>
      </c>
      <c r="D16" s="134">
        <v>8090</v>
      </c>
      <c r="E16" s="134">
        <v>7912</v>
      </c>
      <c r="F16" s="134">
        <v>6387</v>
      </c>
      <c r="G16" s="134">
        <f t="shared" si="0"/>
        <v>97.79975278121137</v>
      </c>
      <c r="H16" s="135">
        <f t="shared" si="1"/>
        <v>123.8766243932989</v>
      </c>
    </row>
    <row r="17" spans="1:8" ht="16.5">
      <c r="A17" s="93">
        <f t="shared" si="2"/>
        <v>11</v>
      </c>
      <c r="B17" s="95" t="s">
        <v>87</v>
      </c>
      <c r="C17" s="139" t="s">
        <v>79</v>
      </c>
      <c r="D17" s="134">
        <v>23975</v>
      </c>
      <c r="E17" s="134">
        <v>24135</v>
      </c>
      <c r="F17" s="134">
        <v>20165</v>
      </c>
      <c r="G17" s="134">
        <f t="shared" si="0"/>
        <v>100.66736183524505</v>
      </c>
      <c r="H17" s="135">
        <f t="shared" si="1"/>
        <v>119.68757748574261</v>
      </c>
    </row>
    <row r="18" spans="1:8" ht="15" customHeight="1">
      <c r="A18" s="93">
        <f t="shared" si="2"/>
        <v>12</v>
      </c>
      <c r="B18" s="95" t="s">
        <v>88</v>
      </c>
      <c r="C18" s="139" t="s">
        <v>208</v>
      </c>
      <c r="D18" s="134">
        <v>7500</v>
      </c>
      <c r="E18" s="134">
        <v>5600</v>
      </c>
      <c r="F18" s="134">
        <v>4900</v>
      </c>
      <c r="G18" s="134">
        <f t="shared" si="0"/>
        <v>74.66666666666667</v>
      </c>
      <c r="H18" s="135">
        <f t="shared" si="1"/>
        <v>114.28571428571428</v>
      </c>
    </row>
    <row r="19" spans="1:8" ht="16.5">
      <c r="A19" s="93">
        <f t="shared" si="2"/>
        <v>13</v>
      </c>
      <c r="B19" s="95" t="s">
        <v>89</v>
      </c>
      <c r="C19" s="139" t="s">
        <v>208</v>
      </c>
      <c r="D19" s="134">
        <v>27</v>
      </c>
      <c r="E19" s="134">
        <v>25</v>
      </c>
      <c r="F19" s="134">
        <v>20</v>
      </c>
      <c r="G19" s="134">
        <f t="shared" si="0"/>
        <v>92.5925925925926</v>
      </c>
      <c r="H19" s="135">
        <f t="shared" si="1"/>
        <v>125</v>
      </c>
    </row>
    <row r="20" spans="1:8" ht="16.5">
      <c r="A20" s="93">
        <f t="shared" si="2"/>
        <v>14</v>
      </c>
      <c r="B20" s="95" t="s">
        <v>90</v>
      </c>
      <c r="C20" s="139" t="s">
        <v>208</v>
      </c>
      <c r="D20" s="134">
        <v>20774</v>
      </c>
      <c r="E20" s="134">
        <v>21175</v>
      </c>
      <c r="F20" s="134">
        <v>21108</v>
      </c>
      <c r="G20" s="134">
        <f t="shared" si="0"/>
        <v>101.93029748724368</v>
      </c>
      <c r="H20" s="135">
        <f t="shared" si="1"/>
        <v>100.3174151980292</v>
      </c>
    </row>
    <row r="21" spans="1:8" ht="29.25">
      <c r="A21" s="93">
        <f t="shared" si="2"/>
        <v>15</v>
      </c>
      <c r="B21" s="95" t="s">
        <v>91</v>
      </c>
      <c r="C21" s="139" t="s">
        <v>79</v>
      </c>
      <c r="D21" s="134">
        <v>206</v>
      </c>
      <c r="E21" s="134">
        <v>190</v>
      </c>
      <c r="F21" s="134">
        <v>176.07</v>
      </c>
      <c r="G21" s="134">
        <f t="shared" si="0"/>
        <v>92.23300970873787</v>
      </c>
      <c r="H21" s="135">
        <f t="shared" si="1"/>
        <v>107.91162605781793</v>
      </c>
    </row>
    <row r="22" spans="1:8" ht="29.25">
      <c r="A22" s="93">
        <f t="shared" si="2"/>
        <v>16</v>
      </c>
      <c r="B22" s="95" t="s">
        <v>92</v>
      </c>
      <c r="C22" s="139" t="s">
        <v>93</v>
      </c>
      <c r="D22" s="134">
        <v>0.154184549397582</v>
      </c>
      <c r="E22" s="134">
        <v>0.154184549397582</v>
      </c>
      <c r="F22" s="134">
        <v>0.16446351935742</v>
      </c>
      <c r="G22" s="134">
        <f t="shared" si="0"/>
        <v>100</v>
      </c>
      <c r="H22" s="135">
        <f t="shared" si="1"/>
        <v>93.75000000000044</v>
      </c>
    </row>
    <row r="23" spans="1:8" ht="16.5">
      <c r="A23" s="93">
        <f t="shared" si="2"/>
        <v>17</v>
      </c>
      <c r="B23" s="95" t="s">
        <v>94</v>
      </c>
      <c r="C23" s="139" t="s">
        <v>93</v>
      </c>
      <c r="D23" s="134">
        <v>66.1271676484052</v>
      </c>
      <c r="E23" s="134">
        <v>54.1040462577861</v>
      </c>
      <c r="F23" s="134">
        <v>54.1040462577861</v>
      </c>
      <c r="G23" s="134">
        <f t="shared" si="0"/>
        <v>81.81818181818186</v>
      </c>
      <c r="H23" s="135">
        <f t="shared" si="1"/>
        <v>100</v>
      </c>
    </row>
    <row r="24" spans="1:8" ht="29.25">
      <c r="A24" s="93">
        <f t="shared" si="2"/>
        <v>18</v>
      </c>
      <c r="B24" s="95" t="s">
        <v>95</v>
      </c>
      <c r="C24" s="139" t="s">
        <v>93</v>
      </c>
      <c r="D24" s="134">
        <v>948.666238722786</v>
      </c>
      <c r="E24" s="134">
        <v>898.062705432281</v>
      </c>
      <c r="F24" s="134">
        <v>877.961301891982</v>
      </c>
      <c r="G24" s="134">
        <f t="shared" si="0"/>
        <v>94.66582331857472</v>
      </c>
      <c r="H24" s="135">
        <f t="shared" si="1"/>
        <v>102.28955461897706</v>
      </c>
    </row>
    <row r="25" spans="1:8" ht="16.5">
      <c r="A25" s="93">
        <f t="shared" si="2"/>
        <v>19</v>
      </c>
      <c r="B25" s="96" t="s">
        <v>96</v>
      </c>
      <c r="C25" s="139" t="s">
        <v>93</v>
      </c>
      <c r="D25" s="134">
        <v>259.605848812037</v>
      </c>
      <c r="E25" s="134">
        <v>216.338207343364</v>
      </c>
      <c r="F25" s="134">
        <v>150.355054103638</v>
      </c>
      <c r="G25" s="134">
        <f t="shared" si="0"/>
        <v>83.33333333333327</v>
      </c>
      <c r="H25" s="135">
        <f t="shared" si="1"/>
        <v>143.8848920863309</v>
      </c>
    </row>
    <row r="26" spans="1:8" ht="29.25">
      <c r="A26" s="93">
        <f t="shared" si="2"/>
        <v>20</v>
      </c>
      <c r="B26" s="95" t="s">
        <v>97</v>
      </c>
      <c r="C26" s="139" t="s">
        <v>93</v>
      </c>
      <c r="D26" s="134">
        <v>506.62242001627</v>
      </c>
      <c r="E26" s="134">
        <v>424.099688887006</v>
      </c>
      <c r="F26" s="134">
        <v>620.245794997247</v>
      </c>
      <c r="G26" s="134">
        <f t="shared" si="0"/>
        <v>83.71119637251469</v>
      </c>
      <c r="H26" s="135">
        <f t="shared" si="1"/>
        <v>68.37606837606829</v>
      </c>
    </row>
    <row r="27" spans="1:8" ht="30.75" customHeight="1">
      <c r="A27" s="93">
        <f t="shared" si="2"/>
        <v>21</v>
      </c>
      <c r="B27" s="95" t="s">
        <v>98</v>
      </c>
      <c r="C27" s="139" t="s">
        <v>93</v>
      </c>
      <c r="D27" s="134">
        <v>896.264969417519</v>
      </c>
      <c r="E27" s="134">
        <v>769.362849898319</v>
      </c>
      <c r="F27" s="134">
        <v>856.014297150791</v>
      </c>
      <c r="G27" s="134">
        <f t="shared" si="0"/>
        <v>85.84100418410044</v>
      </c>
      <c r="H27" s="135">
        <f t="shared" si="1"/>
        <v>89.87733644859814</v>
      </c>
    </row>
    <row r="28" spans="1:8" ht="16.5">
      <c r="A28" s="93">
        <f t="shared" si="2"/>
        <v>22</v>
      </c>
      <c r="B28" s="96" t="s">
        <v>99</v>
      </c>
      <c r="C28" s="139" t="s">
        <v>93</v>
      </c>
      <c r="D28" s="134">
        <v>725</v>
      </c>
      <c r="E28" s="134">
        <v>840</v>
      </c>
      <c r="F28" s="134">
        <v>1064</v>
      </c>
      <c r="G28" s="134">
        <f t="shared" si="0"/>
        <v>115.86206896551725</v>
      </c>
      <c r="H28" s="135">
        <f t="shared" si="1"/>
        <v>78.94736842105263</v>
      </c>
    </row>
    <row r="29" spans="1:8" ht="16.5">
      <c r="A29" s="93">
        <f t="shared" si="2"/>
        <v>23</v>
      </c>
      <c r="B29" s="97" t="s">
        <v>100</v>
      </c>
      <c r="C29" s="139" t="s">
        <v>93</v>
      </c>
      <c r="D29" s="134">
        <v>1395</v>
      </c>
      <c r="E29" s="134">
        <v>1290</v>
      </c>
      <c r="F29" s="134">
        <v>1410</v>
      </c>
      <c r="G29" s="134">
        <f t="shared" si="0"/>
        <v>92.47311827956989</v>
      </c>
      <c r="H29" s="135">
        <f t="shared" si="1"/>
        <v>91.48936170212765</v>
      </c>
    </row>
    <row r="30" spans="1:8" ht="16.5">
      <c r="A30" s="93">
        <f t="shared" si="2"/>
        <v>24</v>
      </c>
      <c r="B30" s="98" t="s">
        <v>101</v>
      </c>
      <c r="C30" s="139" t="s">
        <v>93</v>
      </c>
      <c r="D30" s="134">
        <v>1056</v>
      </c>
      <c r="E30" s="134">
        <v>979</v>
      </c>
      <c r="F30" s="134">
        <v>928</v>
      </c>
      <c r="G30" s="134">
        <f t="shared" si="0"/>
        <v>92.70833333333334</v>
      </c>
      <c r="H30" s="135">
        <f t="shared" si="1"/>
        <v>105.49568965517241</v>
      </c>
    </row>
    <row r="31" spans="1:8" ht="16.5" customHeight="1">
      <c r="A31" s="93">
        <f t="shared" si="2"/>
        <v>25</v>
      </c>
      <c r="B31" s="97" t="s">
        <v>102</v>
      </c>
      <c r="C31" s="139" t="s">
        <v>93</v>
      </c>
      <c r="D31" s="134">
        <v>4038</v>
      </c>
      <c r="E31" s="134">
        <v>3750</v>
      </c>
      <c r="F31" s="134">
        <v>3240</v>
      </c>
      <c r="G31" s="134">
        <f t="shared" si="0"/>
        <v>92.86775631500743</v>
      </c>
      <c r="H31" s="135">
        <f t="shared" si="1"/>
        <v>115.74074074074075</v>
      </c>
    </row>
    <row r="32" spans="1:8" ht="16.5">
      <c r="A32" s="93">
        <f t="shared" si="2"/>
        <v>26</v>
      </c>
      <c r="B32" s="98" t="s">
        <v>103</v>
      </c>
      <c r="C32" s="139" t="s">
        <v>93</v>
      </c>
      <c r="D32" s="134">
        <v>116</v>
      </c>
      <c r="E32" s="134">
        <v>104</v>
      </c>
      <c r="F32" s="134">
        <v>101</v>
      </c>
      <c r="G32" s="134">
        <f t="shared" si="0"/>
        <v>89.65517241379311</v>
      </c>
      <c r="H32" s="135">
        <f t="shared" si="1"/>
        <v>102.97029702970298</v>
      </c>
    </row>
    <row r="33" spans="1:8" ht="16.5">
      <c r="A33" s="93">
        <f t="shared" si="2"/>
        <v>27</v>
      </c>
      <c r="B33" s="98" t="s">
        <v>104</v>
      </c>
      <c r="C33" s="139" t="s">
        <v>93</v>
      </c>
      <c r="D33" s="134">
        <v>11</v>
      </c>
      <c r="E33" s="134">
        <v>10</v>
      </c>
      <c r="F33" s="134">
        <v>11</v>
      </c>
      <c r="G33" s="134">
        <f t="shared" si="0"/>
        <v>90.9090909090909</v>
      </c>
      <c r="H33" s="135">
        <f t="shared" si="1"/>
        <v>90.9090909090909</v>
      </c>
    </row>
    <row r="34" spans="1:8" ht="16.5">
      <c r="A34" s="93">
        <f t="shared" si="2"/>
        <v>28</v>
      </c>
      <c r="B34" s="98" t="s">
        <v>105</v>
      </c>
      <c r="C34" s="139" t="s">
        <v>93</v>
      </c>
      <c r="D34" s="134">
        <v>2353</v>
      </c>
      <c r="E34" s="134">
        <v>2292</v>
      </c>
      <c r="F34" s="134">
        <v>2046.85</v>
      </c>
      <c r="G34" s="134">
        <f t="shared" si="0"/>
        <v>97.40756481087973</v>
      </c>
      <c r="H34" s="135">
        <f t="shared" si="1"/>
        <v>111.97694017636857</v>
      </c>
    </row>
    <row r="35" spans="1:8" ht="16.5">
      <c r="A35" s="93">
        <f t="shared" si="2"/>
        <v>29</v>
      </c>
      <c r="B35" s="98" t="s">
        <v>106</v>
      </c>
      <c r="C35" s="141" t="s">
        <v>107</v>
      </c>
      <c r="D35" s="134">
        <v>3256.5</v>
      </c>
      <c r="E35" s="134">
        <v>3190</v>
      </c>
      <c r="F35" s="134">
        <v>3504</v>
      </c>
      <c r="G35" s="134">
        <f t="shared" si="0"/>
        <v>97.95793029325964</v>
      </c>
      <c r="H35" s="135">
        <f t="shared" si="1"/>
        <v>91.03881278538812</v>
      </c>
    </row>
    <row r="36" spans="1:8" ht="16.5">
      <c r="A36" s="93">
        <f t="shared" si="2"/>
        <v>30</v>
      </c>
      <c r="B36" s="98" t="s">
        <v>108</v>
      </c>
      <c r="C36" s="141" t="s">
        <v>107</v>
      </c>
      <c r="D36" s="134">
        <v>1809</v>
      </c>
      <c r="E36" s="134">
        <v>1725</v>
      </c>
      <c r="F36" s="134">
        <v>1679</v>
      </c>
      <c r="G36" s="134">
        <f t="shared" si="0"/>
        <v>95.35655058043118</v>
      </c>
      <c r="H36" s="135">
        <f t="shared" si="1"/>
        <v>102.73972602739727</v>
      </c>
    </row>
    <row r="37" spans="1:8" ht="16.5">
      <c r="A37" s="93">
        <f t="shared" si="2"/>
        <v>31</v>
      </c>
      <c r="B37" s="98" t="s">
        <v>109</v>
      </c>
      <c r="C37" s="141" t="s">
        <v>107</v>
      </c>
      <c r="D37" s="134">
        <v>1250</v>
      </c>
      <c r="E37" s="134">
        <v>1130</v>
      </c>
      <c r="F37" s="134">
        <v>1190</v>
      </c>
      <c r="G37" s="134">
        <f t="shared" si="0"/>
        <v>90.4</v>
      </c>
      <c r="H37" s="135">
        <f t="shared" si="1"/>
        <v>94.9579831932773</v>
      </c>
    </row>
    <row r="38" spans="1:8" ht="16.5">
      <c r="A38" s="93">
        <f t="shared" si="2"/>
        <v>32</v>
      </c>
      <c r="B38" s="98" t="s">
        <v>110</v>
      </c>
      <c r="C38" s="141" t="s">
        <v>79</v>
      </c>
      <c r="D38" s="134">
        <v>1550</v>
      </c>
      <c r="E38" s="134">
        <v>1600</v>
      </c>
      <c r="F38" s="134"/>
      <c r="G38" s="134">
        <f t="shared" si="0"/>
        <v>103.2258064516129</v>
      </c>
      <c r="H38" s="135" t="e">
        <f t="shared" si="1"/>
        <v>#DIV/0!</v>
      </c>
    </row>
    <row r="39" spans="1:8" ht="16.5">
      <c r="A39" s="93">
        <f t="shared" si="2"/>
        <v>33</v>
      </c>
      <c r="B39" s="98" t="s">
        <v>111</v>
      </c>
      <c r="C39" s="141" t="s">
        <v>79</v>
      </c>
      <c r="D39" s="134">
        <v>869</v>
      </c>
      <c r="E39" s="134">
        <v>820</v>
      </c>
      <c r="F39" s="134">
        <v>2205</v>
      </c>
      <c r="G39" s="134">
        <f t="shared" si="0"/>
        <v>94.36133486766398</v>
      </c>
      <c r="H39" s="135">
        <f t="shared" si="1"/>
        <v>37.188208616780045</v>
      </c>
    </row>
    <row r="40" spans="1:8" ht="25.5">
      <c r="A40" s="93">
        <f t="shared" si="2"/>
        <v>34</v>
      </c>
      <c r="B40" s="98" t="s">
        <v>112</v>
      </c>
      <c r="C40" s="141" t="s">
        <v>210</v>
      </c>
      <c r="D40" s="134">
        <v>8500</v>
      </c>
      <c r="E40" s="134">
        <v>8100</v>
      </c>
      <c r="F40" s="134">
        <v>8500</v>
      </c>
      <c r="G40" s="134">
        <f t="shared" si="0"/>
        <v>95.29411764705881</v>
      </c>
      <c r="H40" s="135">
        <f t="shared" si="1"/>
        <v>95.29411764705881</v>
      </c>
    </row>
    <row r="41" spans="1:8" ht="28.5">
      <c r="A41" s="93">
        <f t="shared" si="2"/>
        <v>35</v>
      </c>
      <c r="B41" s="98" t="s">
        <v>113</v>
      </c>
      <c r="C41" s="141" t="s">
        <v>79</v>
      </c>
      <c r="D41" s="134">
        <v>12949</v>
      </c>
      <c r="E41" s="134">
        <v>18761</v>
      </c>
      <c r="F41" s="134">
        <v>13852</v>
      </c>
      <c r="G41" s="134">
        <f t="shared" si="0"/>
        <v>144.88377480886555</v>
      </c>
      <c r="H41" s="135">
        <f t="shared" si="1"/>
        <v>135.43892578689</v>
      </c>
    </row>
    <row r="42" spans="1:8" ht="16.5">
      <c r="A42" s="93">
        <f t="shared" si="2"/>
        <v>36</v>
      </c>
      <c r="B42" s="98" t="s">
        <v>114</v>
      </c>
      <c r="C42" s="141" t="s">
        <v>79</v>
      </c>
      <c r="D42" s="134">
        <v>351.082034158575</v>
      </c>
      <c r="E42" s="134">
        <v>351.082034158575</v>
      </c>
      <c r="F42" s="134">
        <v>176.821448256316</v>
      </c>
      <c r="G42" s="134">
        <f t="shared" si="0"/>
        <v>100</v>
      </c>
      <c r="H42" s="135">
        <f t="shared" si="1"/>
        <v>198.55172413793105</v>
      </c>
    </row>
    <row r="43" spans="1:8" ht="28.5">
      <c r="A43" s="93">
        <f t="shared" si="2"/>
        <v>37</v>
      </c>
      <c r="B43" s="98" t="s">
        <v>115</v>
      </c>
      <c r="C43" s="141" t="s">
        <v>79</v>
      </c>
      <c r="D43" s="134">
        <v>887.7</v>
      </c>
      <c r="E43" s="134">
        <v>890.7</v>
      </c>
      <c r="F43" s="134">
        <v>961</v>
      </c>
      <c r="G43" s="134">
        <f t="shared" si="0"/>
        <v>100.33795201081446</v>
      </c>
      <c r="H43" s="135">
        <f t="shared" si="1"/>
        <v>92.684703433923</v>
      </c>
    </row>
    <row r="44" spans="1:8" ht="28.5">
      <c r="A44" s="93">
        <f t="shared" si="2"/>
        <v>38</v>
      </c>
      <c r="B44" s="98" t="s">
        <v>116</v>
      </c>
      <c r="C44" s="141" t="s">
        <v>79</v>
      </c>
      <c r="D44" s="134">
        <v>841.5</v>
      </c>
      <c r="E44" s="134">
        <v>773.5</v>
      </c>
      <c r="F44" s="134">
        <v>584</v>
      </c>
      <c r="G44" s="134">
        <f t="shared" si="0"/>
        <v>91.91919191919192</v>
      </c>
      <c r="H44" s="135">
        <f t="shared" si="1"/>
        <v>132.4486301369863</v>
      </c>
    </row>
    <row r="45" spans="1:8" ht="16.5">
      <c r="A45" s="93">
        <f t="shared" si="2"/>
        <v>39</v>
      </c>
      <c r="B45" s="98" t="s">
        <v>117</v>
      </c>
      <c r="C45" s="141" t="s">
        <v>79</v>
      </c>
      <c r="D45" s="134">
        <v>7497</v>
      </c>
      <c r="E45" s="134">
        <v>6831</v>
      </c>
      <c r="F45" s="134">
        <v>3990.54</v>
      </c>
      <c r="G45" s="134">
        <f t="shared" si="0"/>
        <v>91.11644657863145</v>
      </c>
      <c r="H45" s="135">
        <f t="shared" si="1"/>
        <v>171.1798403223624</v>
      </c>
    </row>
    <row r="46" spans="1:8" ht="16.5">
      <c r="A46" s="93">
        <f t="shared" si="2"/>
        <v>40</v>
      </c>
      <c r="B46" s="98" t="s">
        <v>118</v>
      </c>
      <c r="C46" s="141" t="s">
        <v>79</v>
      </c>
      <c r="D46" s="134">
        <v>1517.73</v>
      </c>
      <c r="E46" s="134">
        <v>1278</v>
      </c>
      <c r="F46" s="134">
        <v>1362.7</v>
      </c>
      <c r="G46" s="134">
        <f t="shared" si="0"/>
        <v>84.20470044078986</v>
      </c>
      <c r="H46" s="135">
        <f t="shared" si="1"/>
        <v>93.784398620386</v>
      </c>
    </row>
    <row r="47" spans="1:8" ht="28.5">
      <c r="A47" s="93">
        <f t="shared" si="2"/>
        <v>41</v>
      </c>
      <c r="B47" s="98" t="s">
        <v>119</v>
      </c>
      <c r="C47" s="141" t="s">
        <v>79</v>
      </c>
      <c r="D47" s="134">
        <v>580</v>
      </c>
      <c r="E47" s="134">
        <v>520</v>
      </c>
      <c r="F47" s="134">
        <v>670</v>
      </c>
      <c r="G47" s="134">
        <f t="shared" si="0"/>
        <v>89.65517241379311</v>
      </c>
      <c r="H47" s="135">
        <f t="shared" si="1"/>
        <v>77.61194029850746</v>
      </c>
    </row>
    <row r="48" spans="1:8" ht="16.5">
      <c r="A48" s="93">
        <f t="shared" si="2"/>
        <v>42</v>
      </c>
      <c r="B48" s="98" t="s">
        <v>120</v>
      </c>
      <c r="C48" s="141" t="s">
        <v>121</v>
      </c>
      <c r="D48" s="134">
        <v>108893</v>
      </c>
      <c r="E48" s="134">
        <v>50000</v>
      </c>
      <c r="F48" s="134">
        <v>68321</v>
      </c>
      <c r="G48" s="134">
        <f t="shared" si="0"/>
        <v>45.91663375974581</v>
      </c>
      <c r="H48" s="135">
        <f t="shared" si="1"/>
        <v>73.18394051609314</v>
      </c>
    </row>
    <row r="49" spans="1:8" ht="28.5">
      <c r="A49" s="93">
        <f t="shared" si="2"/>
        <v>43</v>
      </c>
      <c r="B49" s="98" t="s">
        <v>122</v>
      </c>
      <c r="C49" s="141" t="s">
        <v>121</v>
      </c>
      <c r="D49" s="134">
        <v>343956.950413463</v>
      </c>
      <c r="E49" s="134">
        <v>349687.057293397</v>
      </c>
      <c r="F49" s="134">
        <v>217142.986236545</v>
      </c>
      <c r="G49" s="134">
        <f t="shared" si="0"/>
        <v>101.66593722645989</v>
      </c>
      <c r="H49" s="135">
        <f t="shared" si="1"/>
        <v>161.03999643463732</v>
      </c>
    </row>
    <row r="50" spans="1:8" ht="16.5">
      <c r="A50" s="93">
        <f t="shared" si="2"/>
        <v>44</v>
      </c>
      <c r="B50" s="98" t="s">
        <v>123</v>
      </c>
      <c r="C50" s="141" t="s">
        <v>79</v>
      </c>
      <c r="D50" s="134">
        <v>10477.2833081794</v>
      </c>
      <c r="E50" s="134">
        <v>10003.1347223405</v>
      </c>
      <c r="F50" s="134">
        <v>8945.80338218909</v>
      </c>
      <c r="G50" s="134">
        <f t="shared" si="0"/>
        <v>95.47450830628257</v>
      </c>
      <c r="H50" s="135">
        <f t="shared" si="1"/>
        <v>111.81930001118216</v>
      </c>
    </row>
    <row r="51" spans="1:8" ht="28.5">
      <c r="A51" s="93">
        <f t="shared" si="2"/>
        <v>45</v>
      </c>
      <c r="B51" s="98" t="s">
        <v>124</v>
      </c>
      <c r="C51" s="141" t="s">
        <v>79</v>
      </c>
      <c r="D51" s="134">
        <v>997</v>
      </c>
      <c r="E51" s="134">
        <v>950</v>
      </c>
      <c r="F51" s="134">
        <v>659</v>
      </c>
      <c r="G51" s="134">
        <f t="shared" si="0"/>
        <v>95.28585757271816</v>
      </c>
      <c r="H51" s="135">
        <f t="shared" si="1"/>
        <v>144.15781487101668</v>
      </c>
    </row>
    <row r="52" spans="1:8" ht="28.5">
      <c r="A52" s="93">
        <f t="shared" si="2"/>
        <v>46</v>
      </c>
      <c r="B52" s="98" t="s">
        <v>125</v>
      </c>
      <c r="C52" s="141" t="s">
        <v>79</v>
      </c>
      <c r="D52" s="134">
        <v>3357</v>
      </c>
      <c r="E52" s="134">
        <v>2420</v>
      </c>
      <c r="F52" s="134">
        <v>1665</v>
      </c>
      <c r="G52" s="134">
        <f t="shared" si="0"/>
        <v>72.08817396484957</v>
      </c>
      <c r="H52" s="135">
        <f t="shared" si="1"/>
        <v>145.34534534534535</v>
      </c>
    </row>
    <row r="53" spans="1:8" ht="28.5">
      <c r="A53" s="93">
        <f t="shared" si="2"/>
        <v>47</v>
      </c>
      <c r="B53" s="98" t="s">
        <v>126</v>
      </c>
      <c r="C53" s="141" t="s">
        <v>79</v>
      </c>
      <c r="D53" s="134">
        <v>422.535213648086</v>
      </c>
      <c r="E53" s="134">
        <v>309.859156675263</v>
      </c>
      <c r="F53" s="134">
        <v>591.54929910732</v>
      </c>
      <c r="G53" s="134">
        <f t="shared" si="0"/>
        <v>73.33333333333331</v>
      </c>
      <c r="H53" s="135">
        <f t="shared" si="1"/>
        <v>52.38095238095241</v>
      </c>
    </row>
    <row r="54" spans="1:8" ht="16.5">
      <c r="A54" s="93">
        <f t="shared" si="2"/>
        <v>48</v>
      </c>
      <c r="B54" s="98" t="s">
        <v>127</v>
      </c>
      <c r="C54" s="141" t="s">
        <v>79</v>
      </c>
      <c r="D54" s="134">
        <v>276.5</v>
      </c>
      <c r="E54" s="134">
        <v>218.1</v>
      </c>
      <c r="F54" s="134">
        <v>162</v>
      </c>
      <c r="G54" s="134">
        <f t="shared" si="0"/>
        <v>78.87884267631104</v>
      </c>
      <c r="H54" s="135">
        <f t="shared" si="1"/>
        <v>134.62962962962962</v>
      </c>
    </row>
    <row r="55" spans="1:8" ht="16.5">
      <c r="A55" s="93">
        <f t="shared" si="2"/>
        <v>49</v>
      </c>
      <c r="B55" s="98" t="s">
        <v>128</v>
      </c>
      <c r="C55" s="141" t="s">
        <v>79</v>
      </c>
      <c r="D55" s="134">
        <v>6387</v>
      </c>
      <c r="E55" s="134">
        <v>6099</v>
      </c>
      <c r="F55" s="134">
        <v>5410</v>
      </c>
      <c r="G55" s="134">
        <f t="shared" si="0"/>
        <v>95.4908407703147</v>
      </c>
      <c r="H55" s="135">
        <f t="shared" si="1"/>
        <v>112.73567467652495</v>
      </c>
    </row>
    <row r="56" spans="1:8" ht="16.5">
      <c r="A56" s="93">
        <f t="shared" si="2"/>
        <v>50</v>
      </c>
      <c r="B56" s="98" t="s">
        <v>129</v>
      </c>
      <c r="C56" s="141" t="s">
        <v>79</v>
      </c>
      <c r="D56" s="134">
        <v>823</v>
      </c>
      <c r="E56" s="134">
        <v>1000</v>
      </c>
      <c r="F56" s="134">
        <v>1563</v>
      </c>
      <c r="G56" s="134">
        <f t="shared" si="0"/>
        <v>121.50668286755773</v>
      </c>
      <c r="H56" s="135">
        <f t="shared" si="1"/>
        <v>63.97952655150352</v>
      </c>
    </row>
    <row r="57" spans="1:8" ht="16.5">
      <c r="A57" s="93">
        <f t="shared" si="2"/>
        <v>51</v>
      </c>
      <c r="B57" s="98" t="s">
        <v>130</v>
      </c>
      <c r="C57" s="141" t="s">
        <v>79</v>
      </c>
      <c r="D57" s="134">
        <v>2671.05971421097</v>
      </c>
      <c r="E57" s="134">
        <v>2801.06262055595</v>
      </c>
      <c r="F57" s="134">
        <v>1449.73241021776</v>
      </c>
      <c r="G57" s="134">
        <f t="shared" si="0"/>
        <v>104.86709097716233</v>
      </c>
      <c r="H57" s="135">
        <f t="shared" si="1"/>
        <v>193.2123887700911</v>
      </c>
    </row>
    <row r="58" spans="1:8" ht="16.5">
      <c r="A58" s="93">
        <f t="shared" si="2"/>
        <v>52</v>
      </c>
      <c r="B58" s="98" t="s">
        <v>131</v>
      </c>
      <c r="C58" s="141" t="s">
        <v>79</v>
      </c>
      <c r="D58" s="134">
        <v>4232</v>
      </c>
      <c r="E58" s="134">
        <v>5035</v>
      </c>
      <c r="F58" s="134">
        <v>4710</v>
      </c>
      <c r="G58" s="134">
        <f t="shared" si="0"/>
        <v>118.97448015122873</v>
      </c>
      <c r="H58" s="135">
        <f t="shared" si="1"/>
        <v>106.90021231422506</v>
      </c>
    </row>
    <row r="59" spans="1:8" ht="16.5">
      <c r="A59" s="93">
        <f t="shared" si="2"/>
        <v>53</v>
      </c>
      <c r="B59" s="98" t="s">
        <v>132</v>
      </c>
      <c r="C59" s="141" t="s">
        <v>79</v>
      </c>
      <c r="D59" s="134">
        <v>1999.99691264844</v>
      </c>
      <c r="E59" s="134">
        <v>2060.91635883831</v>
      </c>
      <c r="F59" s="134">
        <v>2431.03073002957</v>
      </c>
      <c r="G59" s="134">
        <f t="shared" si="0"/>
        <v>103.04597701149443</v>
      </c>
      <c r="H59" s="135">
        <f t="shared" si="1"/>
        <v>84.77541371158405</v>
      </c>
    </row>
    <row r="60" spans="1:8" ht="28.5">
      <c r="A60" s="93">
        <f t="shared" si="2"/>
        <v>54</v>
      </c>
      <c r="B60" s="98" t="s">
        <v>133</v>
      </c>
      <c r="C60" s="139" t="s">
        <v>208</v>
      </c>
      <c r="D60" s="134">
        <v>834.209236770554</v>
      </c>
      <c r="E60" s="134">
        <v>928.118756114607</v>
      </c>
      <c r="F60" s="134">
        <v>1204.96889755747</v>
      </c>
      <c r="G60" s="134">
        <f t="shared" si="0"/>
        <v>111.2573099415204</v>
      </c>
      <c r="H60" s="135">
        <f t="shared" si="1"/>
        <v>77.02429149797545</v>
      </c>
    </row>
    <row r="61" spans="1:8" ht="25.5">
      <c r="A61" s="93">
        <f t="shared" si="2"/>
        <v>55</v>
      </c>
      <c r="B61" s="98" t="s">
        <v>134</v>
      </c>
      <c r="C61" s="141" t="s">
        <v>135</v>
      </c>
      <c r="D61" s="134">
        <v>744.008106942279</v>
      </c>
      <c r="E61" s="134">
        <v>674.360988461798</v>
      </c>
      <c r="F61" s="134">
        <v>5537.4986741068</v>
      </c>
      <c r="G61" s="134">
        <f t="shared" si="0"/>
        <v>90.63893016344721</v>
      </c>
      <c r="H61" s="135">
        <f t="shared" si="1"/>
        <v>12.178079456977436</v>
      </c>
    </row>
    <row r="62" spans="1:8" ht="28.5">
      <c r="A62" s="93">
        <f t="shared" si="2"/>
        <v>56</v>
      </c>
      <c r="B62" s="98" t="s">
        <v>136</v>
      </c>
      <c r="C62" s="141" t="s">
        <v>135</v>
      </c>
      <c r="D62" s="134">
        <v>43681.0428413531</v>
      </c>
      <c r="E62" s="134">
        <v>39897.8916892917</v>
      </c>
      <c r="F62" s="134">
        <v>19942.6350079145</v>
      </c>
      <c r="G62" s="134">
        <f t="shared" si="0"/>
        <v>91.33914644437044</v>
      </c>
      <c r="H62" s="135">
        <f t="shared" si="1"/>
        <v>200.0632898985399</v>
      </c>
    </row>
    <row r="63" spans="1:8" ht="16.5">
      <c r="A63" s="93">
        <f t="shared" si="2"/>
        <v>57</v>
      </c>
      <c r="B63" s="98" t="s">
        <v>137</v>
      </c>
      <c r="C63" s="141" t="s">
        <v>93</v>
      </c>
      <c r="D63" s="134">
        <v>8.83719344675641</v>
      </c>
      <c r="E63" s="134">
        <v>6.9767316684919</v>
      </c>
      <c r="F63" s="134">
        <v>7.3255682519165</v>
      </c>
      <c r="G63" s="134">
        <f t="shared" si="0"/>
        <v>78.9473684210526</v>
      </c>
      <c r="H63" s="135">
        <f t="shared" si="1"/>
        <v>95.23809523809518</v>
      </c>
    </row>
    <row r="64" spans="1:8" ht="28.5">
      <c r="A64" s="93">
        <f t="shared" si="2"/>
        <v>58</v>
      </c>
      <c r="B64" s="98" t="s">
        <v>138</v>
      </c>
      <c r="C64" s="141" t="s">
        <v>79</v>
      </c>
      <c r="D64" s="134">
        <v>6599.62263601827</v>
      </c>
      <c r="E64" s="134">
        <v>5851.43868152575</v>
      </c>
      <c r="F64" s="134">
        <v>10478.5763466092</v>
      </c>
      <c r="G64" s="134">
        <f t="shared" si="0"/>
        <v>88.66323128220678</v>
      </c>
      <c r="H64" s="135">
        <f t="shared" si="1"/>
        <v>55.84192439862537</v>
      </c>
    </row>
    <row r="65" spans="1:8" ht="16.5">
      <c r="A65" s="93">
        <f t="shared" si="2"/>
        <v>59</v>
      </c>
      <c r="B65" s="98" t="s">
        <v>139</v>
      </c>
      <c r="C65" s="141" t="s">
        <v>207</v>
      </c>
      <c r="D65" s="134">
        <v>9249</v>
      </c>
      <c r="E65" s="134">
        <v>9000</v>
      </c>
      <c r="F65" s="134">
        <v>7489</v>
      </c>
      <c r="G65" s="134">
        <f t="shared" si="0"/>
        <v>97.30781706130392</v>
      </c>
      <c r="H65" s="135">
        <f t="shared" si="1"/>
        <v>120.17625851248496</v>
      </c>
    </row>
    <row r="66" spans="1:8" ht="28.5">
      <c r="A66" s="93">
        <f t="shared" si="2"/>
        <v>60</v>
      </c>
      <c r="B66" s="98" t="s">
        <v>140</v>
      </c>
      <c r="C66" s="141" t="s">
        <v>79</v>
      </c>
      <c r="D66" s="134">
        <v>65405.6681041436</v>
      </c>
      <c r="E66" s="134">
        <v>69010.8085307248</v>
      </c>
      <c r="F66" s="134">
        <v>56182.2978886931</v>
      </c>
      <c r="G66" s="134">
        <f t="shared" si="0"/>
        <v>105.5119694226513</v>
      </c>
      <c r="H66" s="135">
        <f t="shared" si="1"/>
        <v>122.8337236533956</v>
      </c>
    </row>
    <row r="67" spans="1:8" ht="28.5">
      <c r="A67" s="93">
        <f t="shared" si="2"/>
        <v>61</v>
      </c>
      <c r="B67" s="98" t="s">
        <v>141</v>
      </c>
      <c r="C67" s="141" t="s">
        <v>93</v>
      </c>
      <c r="D67" s="134">
        <v>1.3</v>
      </c>
      <c r="E67" s="134">
        <v>1.2</v>
      </c>
      <c r="F67" s="134">
        <v>1.8</v>
      </c>
      <c r="G67" s="134">
        <f t="shared" si="0"/>
        <v>92.3076923076923</v>
      </c>
      <c r="H67" s="135">
        <f t="shared" si="1"/>
        <v>66.66666666666666</v>
      </c>
    </row>
    <row r="68" spans="1:8" ht="16.5">
      <c r="A68" s="93">
        <f t="shared" si="2"/>
        <v>62</v>
      </c>
      <c r="B68" s="98" t="s">
        <v>142</v>
      </c>
      <c r="C68" s="141" t="s">
        <v>79</v>
      </c>
      <c r="D68" s="134">
        <v>8889.5</v>
      </c>
      <c r="E68" s="134">
        <v>6353.8</v>
      </c>
      <c r="F68" s="134">
        <v>6231.4</v>
      </c>
      <c r="G68" s="134">
        <f t="shared" si="0"/>
        <v>71.47533607064514</v>
      </c>
      <c r="H68" s="135">
        <f t="shared" si="1"/>
        <v>101.96424559489041</v>
      </c>
    </row>
    <row r="69" spans="1:8" ht="28.5">
      <c r="A69" s="93">
        <f t="shared" si="2"/>
        <v>63</v>
      </c>
      <c r="B69" s="98" t="s">
        <v>143</v>
      </c>
      <c r="C69" s="141" t="s">
        <v>79</v>
      </c>
      <c r="D69" s="134">
        <v>90</v>
      </c>
      <c r="E69" s="134">
        <v>65</v>
      </c>
      <c r="F69" s="134">
        <v>70</v>
      </c>
      <c r="G69" s="134">
        <f t="shared" si="0"/>
        <v>72.22222222222221</v>
      </c>
      <c r="H69" s="135">
        <f t="shared" si="1"/>
        <v>92.85714285714286</v>
      </c>
    </row>
    <row r="70" spans="1:8" ht="16.5">
      <c r="A70" s="93">
        <f t="shared" si="2"/>
        <v>64</v>
      </c>
      <c r="B70" s="98" t="s">
        <v>144</v>
      </c>
      <c r="C70" s="141" t="s">
        <v>79</v>
      </c>
      <c r="D70" s="134">
        <v>16276.7758588875</v>
      </c>
      <c r="E70" s="134">
        <v>15737.9895499749</v>
      </c>
      <c r="F70" s="134">
        <v>15165.0965970425</v>
      </c>
      <c r="G70" s="134">
        <f t="shared" si="0"/>
        <v>96.68984623500599</v>
      </c>
      <c r="H70" s="135">
        <f t="shared" si="1"/>
        <v>103.77770724549242</v>
      </c>
    </row>
    <row r="71" spans="1:8" ht="36" customHeight="1">
      <c r="A71" s="93">
        <f t="shared" si="2"/>
        <v>65</v>
      </c>
      <c r="B71" s="98" t="s">
        <v>145</v>
      </c>
      <c r="C71" s="141" t="s">
        <v>79</v>
      </c>
      <c r="D71" s="134">
        <v>53.424680001886</v>
      </c>
      <c r="E71" s="134">
        <v>57.3972844122826</v>
      </c>
      <c r="F71" s="134">
        <v>57.6575584943431</v>
      </c>
      <c r="G71" s="134">
        <f t="shared" si="0"/>
        <v>107.43589743589735</v>
      </c>
      <c r="H71" s="135">
        <f t="shared" si="1"/>
        <v>99.54858636255638</v>
      </c>
    </row>
    <row r="72" spans="1:8" ht="16.5">
      <c r="A72" s="93">
        <f t="shared" si="2"/>
        <v>66</v>
      </c>
      <c r="B72" s="98" t="s">
        <v>146</v>
      </c>
      <c r="C72" s="141" t="s">
        <v>147</v>
      </c>
      <c r="D72" s="134">
        <v>106194.769158547</v>
      </c>
      <c r="E72" s="134">
        <v>62482.629196222</v>
      </c>
      <c r="F72" s="134">
        <v>58308.5876190987</v>
      </c>
      <c r="G72" s="134">
        <f aca="true" t="shared" si="3" ref="G72:G100">E72/D72*100</f>
        <v>58.83776544863193</v>
      </c>
      <c r="H72" s="135">
        <f aca="true" t="shared" si="4" ref="H72:H100">E72/F72*100</f>
        <v>107.1585365853659</v>
      </c>
    </row>
    <row r="73" spans="1:8" ht="16.5">
      <c r="A73" s="93">
        <f aca="true" t="shared" si="5" ref="A73:A100">A72+1</f>
        <v>67</v>
      </c>
      <c r="B73" s="98" t="s">
        <v>148</v>
      </c>
      <c r="C73" s="141" t="s">
        <v>79</v>
      </c>
      <c r="D73" s="134">
        <v>333</v>
      </c>
      <c r="E73" s="134">
        <v>320</v>
      </c>
      <c r="F73" s="134">
        <v>463.5</v>
      </c>
      <c r="G73" s="134">
        <f t="shared" si="3"/>
        <v>96.09609609609609</v>
      </c>
      <c r="H73" s="135">
        <f t="shared" si="4"/>
        <v>69.03991370010787</v>
      </c>
    </row>
    <row r="74" spans="1:8" ht="42.75">
      <c r="A74" s="93">
        <f t="shared" si="5"/>
        <v>68</v>
      </c>
      <c r="B74" s="98" t="s">
        <v>149</v>
      </c>
      <c r="C74" s="141" t="s">
        <v>79</v>
      </c>
      <c r="D74" s="134">
        <v>148.872222185004</v>
      </c>
      <c r="E74" s="134">
        <v>155.222222183417</v>
      </c>
      <c r="F74" s="134">
        <v>140.781851816656</v>
      </c>
      <c r="G74" s="134">
        <f t="shared" si="3"/>
        <v>104.26540284360222</v>
      </c>
      <c r="H74" s="135">
        <f t="shared" si="4"/>
        <v>110.25726695623175</v>
      </c>
    </row>
    <row r="75" spans="1:8" ht="28.5">
      <c r="A75" s="93">
        <f t="shared" si="5"/>
        <v>69</v>
      </c>
      <c r="B75" s="98" t="s">
        <v>150</v>
      </c>
      <c r="C75" s="141" t="s">
        <v>79</v>
      </c>
      <c r="D75" s="134">
        <v>256.2</v>
      </c>
      <c r="E75" s="134">
        <v>226</v>
      </c>
      <c r="F75" s="134">
        <v>243.5</v>
      </c>
      <c r="G75" s="134">
        <f t="shared" si="3"/>
        <v>88.21233411397347</v>
      </c>
      <c r="H75" s="135">
        <f t="shared" si="4"/>
        <v>92.81314168377823</v>
      </c>
    </row>
    <row r="76" spans="1:8" ht="42.75">
      <c r="A76" s="93">
        <f t="shared" si="5"/>
        <v>70</v>
      </c>
      <c r="B76" s="98" t="s">
        <v>151</v>
      </c>
      <c r="C76" s="141" t="s">
        <v>79</v>
      </c>
      <c r="D76" s="134">
        <v>7462.50575679016</v>
      </c>
      <c r="E76" s="134">
        <v>6803.57667704487</v>
      </c>
      <c r="F76" s="134">
        <v>7244.05320731724</v>
      </c>
      <c r="G76" s="134">
        <f t="shared" si="3"/>
        <v>91.17013639626705</v>
      </c>
      <c r="H76" s="135">
        <f t="shared" si="4"/>
        <v>93.91947411668038</v>
      </c>
    </row>
    <row r="77" spans="1:8" ht="28.5">
      <c r="A77" s="93">
        <f t="shared" si="5"/>
        <v>71</v>
      </c>
      <c r="B77" s="98" t="s">
        <v>152</v>
      </c>
      <c r="C77" s="141" t="s">
        <v>79</v>
      </c>
      <c r="D77" s="134">
        <v>3002.46556620452</v>
      </c>
      <c r="E77" s="134">
        <v>3086.41608368063</v>
      </c>
      <c r="F77" s="134">
        <v>2316.04662919395</v>
      </c>
      <c r="G77" s="134">
        <f t="shared" si="3"/>
        <v>102.79605263157883</v>
      </c>
      <c r="H77" s="135">
        <f t="shared" si="4"/>
        <v>133.26226012793146</v>
      </c>
    </row>
    <row r="78" spans="1:8" ht="28.5">
      <c r="A78" s="93">
        <f t="shared" si="5"/>
        <v>72</v>
      </c>
      <c r="B78" s="98" t="s">
        <v>153</v>
      </c>
      <c r="C78" s="141" t="s">
        <v>79</v>
      </c>
      <c r="D78" s="134">
        <v>394.443834700017</v>
      </c>
      <c r="E78" s="134">
        <v>343.055025249662</v>
      </c>
      <c r="F78" s="134">
        <v>820.832064463767</v>
      </c>
      <c r="G78" s="134">
        <f t="shared" si="3"/>
        <v>86.9718309859153</v>
      </c>
      <c r="H78" s="135">
        <f t="shared" si="4"/>
        <v>41.793570219966114</v>
      </c>
    </row>
    <row r="79" spans="1:8" ht="28.5">
      <c r="A79" s="93">
        <f t="shared" si="5"/>
        <v>73</v>
      </c>
      <c r="B79" s="98" t="s">
        <v>154</v>
      </c>
      <c r="C79" s="142" t="s">
        <v>206</v>
      </c>
      <c r="D79" s="134">
        <v>40594626</v>
      </c>
      <c r="E79" s="134">
        <v>40000000</v>
      </c>
      <c r="F79" s="134">
        <v>29162518</v>
      </c>
      <c r="G79" s="134">
        <f t="shared" si="3"/>
        <v>98.53521005465107</v>
      </c>
      <c r="H79" s="135">
        <f t="shared" si="4"/>
        <v>137.162367117956</v>
      </c>
    </row>
    <row r="80" spans="1:8" ht="28.5">
      <c r="A80" s="93">
        <f t="shared" si="5"/>
        <v>74</v>
      </c>
      <c r="B80" s="98" t="s">
        <v>155</v>
      </c>
      <c r="C80" s="142" t="s">
        <v>206</v>
      </c>
      <c r="D80" s="134">
        <v>1515.09995675979</v>
      </c>
      <c r="E80" s="134">
        <v>1182.65400627728</v>
      </c>
      <c r="F80" s="134">
        <v>1077.07995443487</v>
      </c>
      <c r="G80" s="134">
        <f t="shared" si="3"/>
        <v>78.05782060785727</v>
      </c>
      <c r="H80" s="135">
        <f t="shared" si="4"/>
        <v>109.80187695516099</v>
      </c>
    </row>
    <row r="81" spans="1:8" ht="30">
      <c r="A81" s="93">
        <f t="shared" si="5"/>
        <v>75</v>
      </c>
      <c r="B81" s="97" t="s">
        <v>156</v>
      </c>
      <c r="C81" s="141" t="s">
        <v>157</v>
      </c>
      <c r="D81" s="134">
        <v>40.4615392085207</v>
      </c>
      <c r="E81" s="134">
        <v>32.6153852175148</v>
      </c>
      <c r="F81" s="134">
        <v>41.5384623053255</v>
      </c>
      <c r="G81" s="134">
        <f t="shared" si="3"/>
        <v>80.60836501901144</v>
      </c>
      <c r="H81" s="135">
        <f t="shared" si="4"/>
        <v>78.51851851851842</v>
      </c>
    </row>
    <row r="82" spans="1:8" ht="25.5">
      <c r="A82" s="93">
        <f t="shared" si="5"/>
        <v>76</v>
      </c>
      <c r="B82" s="98" t="s">
        <v>158</v>
      </c>
      <c r="C82" s="141" t="s">
        <v>157</v>
      </c>
      <c r="D82" s="134">
        <v>567.565022728722</v>
      </c>
      <c r="E82" s="134">
        <v>574.321749189779</v>
      </c>
      <c r="F82" s="134">
        <v>495.943722241527</v>
      </c>
      <c r="G82" s="134">
        <f t="shared" si="3"/>
        <v>101.19047619047632</v>
      </c>
      <c r="H82" s="135">
        <f t="shared" si="4"/>
        <v>115.8038147138964</v>
      </c>
    </row>
    <row r="83" spans="1:8" ht="16.5">
      <c r="A83" s="93">
        <f t="shared" si="5"/>
        <v>77</v>
      </c>
      <c r="B83" s="98" t="s">
        <v>159</v>
      </c>
      <c r="C83" s="141" t="s">
        <v>79</v>
      </c>
      <c r="D83" s="134">
        <v>3752.05350957072</v>
      </c>
      <c r="E83" s="134">
        <v>3452.05361231041</v>
      </c>
      <c r="F83" s="134">
        <v>4021.91643085054</v>
      </c>
      <c r="G83" s="134">
        <f t="shared" si="3"/>
        <v>92.00438116100764</v>
      </c>
      <c r="H83" s="135">
        <f t="shared" si="4"/>
        <v>85.83106267029974</v>
      </c>
    </row>
    <row r="84" spans="1:8" ht="16.5">
      <c r="A84" s="93">
        <f t="shared" si="5"/>
        <v>78</v>
      </c>
      <c r="B84" s="98" t="s">
        <v>160</v>
      </c>
      <c r="C84" s="141" t="s">
        <v>79</v>
      </c>
      <c r="D84" s="134">
        <v>240</v>
      </c>
      <c r="E84" s="134">
        <v>210</v>
      </c>
      <c r="F84" s="134">
        <v>265</v>
      </c>
      <c r="G84" s="134">
        <f t="shared" si="3"/>
        <v>87.5</v>
      </c>
      <c r="H84" s="135">
        <f t="shared" si="4"/>
        <v>79.24528301886792</v>
      </c>
    </row>
    <row r="85" spans="1:8" ht="16.5">
      <c r="A85" s="93">
        <f t="shared" si="5"/>
        <v>79</v>
      </c>
      <c r="B85" s="98" t="s">
        <v>161</v>
      </c>
      <c r="C85" s="141" t="s">
        <v>93</v>
      </c>
      <c r="D85" s="134">
        <v>4785</v>
      </c>
      <c r="E85" s="134">
        <v>5000</v>
      </c>
      <c r="F85" s="134">
        <v>4455.91</v>
      </c>
      <c r="G85" s="134">
        <f t="shared" si="3"/>
        <v>104.4932079414838</v>
      </c>
      <c r="H85" s="135">
        <f t="shared" si="4"/>
        <v>112.21052489839339</v>
      </c>
    </row>
    <row r="86" spans="1:8" ht="28.5">
      <c r="A86" s="93">
        <f t="shared" si="5"/>
        <v>80</v>
      </c>
      <c r="B86" s="98" t="s">
        <v>162</v>
      </c>
      <c r="C86" s="141" t="s">
        <v>147</v>
      </c>
      <c r="D86" s="134">
        <v>61115.8523265134</v>
      </c>
      <c r="E86" s="134">
        <v>55157.9514624406</v>
      </c>
      <c r="F86" s="134">
        <v>65366.3830136381</v>
      </c>
      <c r="G86" s="134">
        <f t="shared" si="3"/>
        <v>90.25146400275574</v>
      </c>
      <c r="H86" s="135">
        <f t="shared" si="4"/>
        <v>84.382749847016</v>
      </c>
    </row>
    <row r="87" spans="1:8" ht="28.5">
      <c r="A87" s="93">
        <f t="shared" si="5"/>
        <v>81</v>
      </c>
      <c r="B87" s="98" t="s">
        <v>163</v>
      </c>
      <c r="C87" s="142" t="s">
        <v>206</v>
      </c>
      <c r="D87" s="134">
        <v>213.821389314593</v>
      </c>
      <c r="E87" s="134">
        <v>195.428151524091</v>
      </c>
      <c r="F87" s="134">
        <v>282.796031028978</v>
      </c>
      <c r="G87" s="134">
        <f t="shared" si="3"/>
        <v>91.39784946236588</v>
      </c>
      <c r="H87" s="135">
        <f t="shared" si="4"/>
        <v>69.10569105691074</v>
      </c>
    </row>
    <row r="88" spans="1:8" ht="28.5">
      <c r="A88" s="93">
        <f t="shared" si="5"/>
        <v>82</v>
      </c>
      <c r="B88" s="98" t="s">
        <v>164</v>
      </c>
      <c r="C88" s="141" t="s">
        <v>165</v>
      </c>
      <c r="D88" s="134">
        <v>26649.5027093195</v>
      </c>
      <c r="E88" s="134">
        <v>24990.6302047535</v>
      </c>
      <c r="F88" s="134">
        <v>35446.6196035912</v>
      </c>
      <c r="G88" s="134">
        <f t="shared" si="3"/>
        <v>93.77522153917761</v>
      </c>
      <c r="H88" s="135">
        <f t="shared" si="4"/>
        <v>70.50215361642447</v>
      </c>
    </row>
    <row r="89" spans="1:8" ht="28.5">
      <c r="A89" s="93">
        <f t="shared" si="5"/>
        <v>83</v>
      </c>
      <c r="B89" s="98" t="s">
        <v>166</v>
      </c>
      <c r="C89" s="141" t="s">
        <v>147</v>
      </c>
      <c r="D89" s="134">
        <v>438382</v>
      </c>
      <c r="E89" s="134">
        <v>328692</v>
      </c>
      <c r="F89" s="134">
        <v>675140</v>
      </c>
      <c r="G89" s="134">
        <f t="shared" si="3"/>
        <v>74.9784434579887</v>
      </c>
      <c r="H89" s="135">
        <f t="shared" si="4"/>
        <v>48.6850134786859</v>
      </c>
    </row>
    <row r="90" spans="1:8" ht="16.5">
      <c r="A90" s="93">
        <f t="shared" si="5"/>
        <v>84</v>
      </c>
      <c r="B90" s="98" t="s">
        <v>167</v>
      </c>
      <c r="C90" s="141" t="s">
        <v>147</v>
      </c>
      <c r="D90" s="134">
        <v>285912.963620108</v>
      </c>
      <c r="E90" s="134">
        <v>298701.274262104</v>
      </c>
      <c r="F90" s="134">
        <v>463892.169837394</v>
      </c>
      <c r="G90" s="134">
        <f t="shared" si="3"/>
        <v>104.4727984628874</v>
      </c>
      <c r="H90" s="135">
        <f t="shared" si="4"/>
        <v>64.39023843985261</v>
      </c>
    </row>
    <row r="91" spans="1:8" ht="16.5">
      <c r="A91" s="93">
        <f t="shared" si="5"/>
        <v>85</v>
      </c>
      <c r="B91" s="98" t="s">
        <v>168</v>
      </c>
      <c r="C91" s="141" t="s">
        <v>93</v>
      </c>
      <c r="D91" s="134">
        <v>18.9285590348721</v>
      </c>
      <c r="E91" s="134">
        <v>29.7618852749561</v>
      </c>
      <c r="F91" s="134">
        <v>40.7142590561399</v>
      </c>
      <c r="G91" s="134">
        <f t="shared" si="3"/>
        <v>157.23270440251554</v>
      </c>
      <c r="H91" s="135">
        <f t="shared" si="4"/>
        <v>73.09941520467844</v>
      </c>
    </row>
    <row r="92" spans="1:8" ht="16.5">
      <c r="A92" s="93">
        <f t="shared" si="5"/>
        <v>86</v>
      </c>
      <c r="B92" s="98" t="s">
        <v>169</v>
      </c>
      <c r="C92" s="141" t="s">
        <v>93</v>
      </c>
      <c r="D92" s="134">
        <v>2922</v>
      </c>
      <c r="E92" s="134">
        <v>2426</v>
      </c>
      <c r="F92" s="134">
        <v>1341.2</v>
      </c>
      <c r="G92" s="134">
        <f t="shared" si="3"/>
        <v>83.02532511978097</v>
      </c>
      <c r="H92" s="135">
        <f t="shared" si="4"/>
        <v>180.88279152997316</v>
      </c>
    </row>
    <row r="93" spans="1:8" ht="16.5">
      <c r="A93" s="93">
        <f t="shared" si="5"/>
        <v>87</v>
      </c>
      <c r="B93" s="98" t="s">
        <v>170</v>
      </c>
      <c r="C93" s="142" t="s">
        <v>206</v>
      </c>
      <c r="D93" s="134">
        <v>257651</v>
      </c>
      <c r="E93" s="134">
        <v>217204</v>
      </c>
      <c r="F93" s="134">
        <v>253883</v>
      </c>
      <c r="G93" s="134">
        <f t="shared" si="3"/>
        <v>84.30163282890422</v>
      </c>
      <c r="H93" s="135">
        <f t="shared" si="4"/>
        <v>85.55279400353706</v>
      </c>
    </row>
    <row r="94" spans="1:8" ht="16.5">
      <c r="A94" s="93">
        <f t="shared" si="5"/>
        <v>88</v>
      </c>
      <c r="B94" s="98" t="s">
        <v>171</v>
      </c>
      <c r="C94" s="142" t="s">
        <v>206</v>
      </c>
      <c r="D94" s="134">
        <v>162206</v>
      </c>
      <c r="E94" s="134">
        <v>123940</v>
      </c>
      <c r="F94" s="134">
        <v>159808</v>
      </c>
      <c r="G94" s="134">
        <f t="shared" si="3"/>
        <v>76.40901076409011</v>
      </c>
      <c r="H94" s="135">
        <f t="shared" si="4"/>
        <v>77.55556668001601</v>
      </c>
    </row>
    <row r="95" spans="1:8" ht="16.5">
      <c r="A95" s="93">
        <f t="shared" si="5"/>
        <v>89</v>
      </c>
      <c r="B95" s="98" t="s">
        <v>172</v>
      </c>
      <c r="C95" s="142" t="s">
        <v>206</v>
      </c>
      <c r="D95" s="134">
        <v>108621</v>
      </c>
      <c r="E95" s="134">
        <v>91611</v>
      </c>
      <c r="F95" s="134">
        <v>98194</v>
      </c>
      <c r="G95" s="134">
        <f t="shared" si="3"/>
        <v>84.3400447427293</v>
      </c>
      <c r="H95" s="135">
        <f t="shared" si="4"/>
        <v>93.29592439456586</v>
      </c>
    </row>
    <row r="96" spans="1:8" ht="16.5">
      <c r="A96" s="93">
        <f t="shared" si="5"/>
        <v>90</v>
      </c>
      <c r="B96" s="98" t="s">
        <v>173</v>
      </c>
      <c r="C96" s="142" t="s">
        <v>206</v>
      </c>
      <c r="D96" s="134">
        <v>122084</v>
      </c>
      <c r="E96" s="134">
        <v>98945</v>
      </c>
      <c r="F96" s="134">
        <v>64783</v>
      </c>
      <c r="G96" s="134">
        <f t="shared" si="3"/>
        <v>81.04665640051113</v>
      </c>
      <c r="H96" s="135">
        <f t="shared" si="4"/>
        <v>152.7329700693083</v>
      </c>
    </row>
    <row r="97" spans="1:8" ht="16.5">
      <c r="A97" s="93">
        <f t="shared" si="5"/>
        <v>91</v>
      </c>
      <c r="B97" s="98" t="s">
        <v>174</v>
      </c>
      <c r="C97" s="142" t="s">
        <v>206</v>
      </c>
      <c r="D97" s="134">
        <v>169847.630475119</v>
      </c>
      <c r="E97" s="134">
        <v>137981.05204334</v>
      </c>
      <c r="F97" s="134">
        <v>102229.25620747</v>
      </c>
      <c r="G97" s="134">
        <f t="shared" si="3"/>
        <v>81.23813776934196</v>
      </c>
      <c r="H97" s="135">
        <f t="shared" si="4"/>
        <v>134.97217642209313</v>
      </c>
    </row>
    <row r="98" spans="1:8" ht="25.5">
      <c r="A98" s="93">
        <f t="shared" si="5"/>
        <v>92</v>
      </c>
      <c r="B98" s="98" t="s">
        <v>175</v>
      </c>
      <c r="C98" s="141" t="s">
        <v>176</v>
      </c>
      <c r="D98" s="134">
        <v>284.83</v>
      </c>
      <c r="E98" s="134">
        <v>330</v>
      </c>
      <c r="F98" s="134">
        <v>411.17</v>
      </c>
      <c r="G98" s="134">
        <f t="shared" si="3"/>
        <v>115.85858231225643</v>
      </c>
      <c r="H98" s="135">
        <f t="shared" si="4"/>
        <v>80.25877374322056</v>
      </c>
    </row>
    <row r="99" spans="1:8" ht="25.5">
      <c r="A99" s="93">
        <f t="shared" si="5"/>
        <v>93</v>
      </c>
      <c r="B99" s="98" t="s">
        <v>177</v>
      </c>
      <c r="C99" s="141" t="s">
        <v>176</v>
      </c>
      <c r="D99" s="134">
        <v>733.979178944965</v>
      </c>
      <c r="E99" s="134">
        <v>729.989237768668</v>
      </c>
      <c r="F99" s="134">
        <v>688.349851658137</v>
      </c>
      <c r="G99" s="134">
        <f t="shared" si="3"/>
        <v>99.45639586370389</v>
      </c>
      <c r="H99" s="135">
        <f t="shared" si="4"/>
        <v>106.04916032308682</v>
      </c>
    </row>
    <row r="100" spans="1:8" ht="16.5">
      <c r="A100" s="99">
        <f t="shared" si="5"/>
        <v>94</v>
      </c>
      <c r="B100" s="100" t="s">
        <v>178</v>
      </c>
      <c r="C100" s="143" t="s">
        <v>209</v>
      </c>
      <c r="D100" s="136">
        <v>7952</v>
      </c>
      <c r="E100" s="136">
        <v>7870</v>
      </c>
      <c r="F100" s="136">
        <v>7820</v>
      </c>
      <c r="G100" s="136">
        <f t="shared" si="3"/>
        <v>98.96881287726357</v>
      </c>
      <c r="H100" s="137">
        <f t="shared" si="4"/>
        <v>100.63938618925832</v>
      </c>
    </row>
  </sheetData>
  <sheetProtection/>
  <mergeCells count="6">
    <mergeCell ref="E4:E5"/>
    <mergeCell ref="F4:F5"/>
    <mergeCell ref="A4:A5"/>
    <mergeCell ref="B4:B5"/>
    <mergeCell ref="C4:C5"/>
    <mergeCell ref="D4:D5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0" sqref="E10"/>
    </sheetView>
  </sheetViews>
  <sheetFormatPr defaultColWidth="8.72265625" defaultRowHeight="16.5"/>
  <cols>
    <col min="1" max="1" width="29.6328125" style="0" customWidth="1"/>
    <col min="2" max="3" width="6.54296875" style="0" bestFit="1" customWidth="1"/>
    <col min="4" max="4" width="11.90625" style="101" customWidth="1"/>
    <col min="5" max="5" width="10.453125" style="0" customWidth="1"/>
    <col min="6" max="6" width="10.54296875" style="0" customWidth="1"/>
    <col min="7" max="7" width="10.8125" style="0" customWidth="1"/>
    <col min="8" max="8" width="9.54296875" style="0" customWidth="1"/>
  </cols>
  <sheetData>
    <row r="1" ht="16.5">
      <c r="A1" s="35" t="s">
        <v>7</v>
      </c>
    </row>
    <row r="2" spans="1:8" ht="21" customHeight="1">
      <c r="A2" s="30" t="s">
        <v>189</v>
      </c>
      <c r="B2" s="30"/>
      <c r="C2" s="30"/>
      <c r="D2" s="30"/>
      <c r="E2" s="30"/>
      <c r="F2" s="30"/>
      <c r="G2" s="30"/>
      <c r="H2" s="30"/>
    </row>
    <row r="3" spans="6:8" ht="19.5" customHeight="1">
      <c r="F3" s="37"/>
      <c r="H3" s="46" t="s">
        <v>8</v>
      </c>
    </row>
    <row r="4" spans="1:8" s="37" customFormat="1" ht="16.5" customHeight="1">
      <c r="A4" s="249" t="s">
        <v>13</v>
      </c>
      <c r="B4" s="253" t="s">
        <v>190</v>
      </c>
      <c r="C4" s="254"/>
      <c r="D4" s="248" t="s">
        <v>186</v>
      </c>
      <c r="E4" s="248" t="s">
        <v>191</v>
      </c>
      <c r="F4" s="252" t="s">
        <v>192</v>
      </c>
      <c r="G4" s="27" t="s">
        <v>9</v>
      </c>
      <c r="H4" s="27"/>
    </row>
    <row r="5" spans="1:8" s="37" customFormat="1" ht="16.5" customHeight="1">
      <c r="A5" s="250"/>
      <c r="B5" s="255"/>
      <c r="C5" s="256"/>
      <c r="D5" s="248"/>
      <c r="E5" s="248"/>
      <c r="F5" s="252"/>
      <c r="G5" s="249" t="s">
        <v>194</v>
      </c>
      <c r="H5" s="249" t="s">
        <v>195</v>
      </c>
    </row>
    <row r="6" spans="1:8" s="37" customFormat="1" ht="16.5">
      <c r="A6" s="250"/>
      <c r="B6" s="255"/>
      <c r="C6" s="256"/>
      <c r="D6" s="248"/>
      <c r="E6" s="248"/>
      <c r="F6" s="252"/>
      <c r="G6" s="250"/>
      <c r="H6" s="250"/>
    </row>
    <row r="7" spans="1:8" s="37" customFormat="1" ht="16.5">
      <c r="A7" s="250"/>
      <c r="B7" s="255"/>
      <c r="C7" s="256"/>
      <c r="D7" s="248"/>
      <c r="E7" s="248"/>
      <c r="F7" s="252"/>
      <c r="G7" s="250"/>
      <c r="H7" s="250"/>
    </row>
    <row r="8" spans="1:8" s="37" customFormat="1" ht="16.5">
      <c r="A8" s="251"/>
      <c r="B8" s="257"/>
      <c r="C8" s="258"/>
      <c r="D8" s="248"/>
      <c r="E8" s="248"/>
      <c r="F8" s="252"/>
      <c r="G8" s="251"/>
      <c r="H8" s="251"/>
    </row>
    <row r="9" spans="1:8" s="37" customFormat="1" ht="16.5">
      <c r="A9" s="70" t="s">
        <v>10</v>
      </c>
      <c r="B9" s="246">
        <v>1</v>
      </c>
      <c r="C9" s="247"/>
      <c r="D9" s="70">
        <v>2</v>
      </c>
      <c r="E9" s="70">
        <v>3</v>
      </c>
      <c r="F9" s="70">
        <v>5</v>
      </c>
      <c r="G9" s="70">
        <v>6</v>
      </c>
      <c r="H9" s="70">
        <v>7</v>
      </c>
    </row>
    <row r="10" spans="1:9" s="7" customFormat="1" ht="27.75" customHeight="1">
      <c r="A10" s="31" t="s">
        <v>27</v>
      </c>
      <c r="B10" s="102">
        <v>112400</v>
      </c>
      <c r="C10" s="102">
        <v>114450</v>
      </c>
      <c r="D10" s="157">
        <f>D11</f>
        <v>8573.649999999998</v>
      </c>
      <c r="E10" s="157">
        <f>E11</f>
        <v>9201.67</v>
      </c>
      <c r="F10" s="157">
        <f>F11</f>
        <v>7966.47</v>
      </c>
      <c r="G10" s="144">
        <f>E10/D10*100</f>
        <v>107.32500160375105</v>
      </c>
      <c r="H10" s="144">
        <f>E10/F10*100</f>
        <v>115.50498526951083</v>
      </c>
      <c r="I10" s="234"/>
    </row>
    <row r="11" spans="1:9" s="7" customFormat="1" ht="27.75" customHeight="1">
      <c r="A11" s="10" t="s">
        <v>28</v>
      </c>
      <c r="B11" s="103"/>
      <c r="C11" s="103"/>
      <c r="D11" s="145">
        <f>SUM(D12:D14)</f>
        <v>8573.649999999998</v>
      </c>
      <c r="E11" s="145">
        <f>SUM(E12:E14)</f>
        <v>9201.67</v>
      </c>
      <c r="F11" s="145">
        <f>SUM(F12:F14)</f>
        <v>7966.47</v>
      </c>
      <c r="G11" s="145">
        <f>E11/D11*100</f>
        <v>107.32500160375105</v>
      </c>
      <c r="H11" s="145">
        <f aca="true" t="shared" si="0" ref="H11:H19">E11/F11*100</f>
        <v>115.50498526951083</v>
      </c>
      <c r="I11" s="235"/>
    </row>
    <row r="12" spans="1:9" s="8" customFormat="1" ht="27.75" customHeight="1">
      <c r="A12" s="9" t="s">
        <v>0</v>
      </c>
      <c r="B12" s="107"/>
      <c r="C12" s="107"/>
      <c r="D12" s="146">
        <v>803.19</v>
      </c>
      <c r="E12" s="147">
        <v>856.32</v>
      </c>
      <c r="F12" s="148">
        <v>748.04</v>
      </c>
      <c r="G12" s="149">
        <f aca="true" t="shared" si="1" ref="G12:G19">E12/D12*100</f>
        <v>106.61487319314233</v>
      </c>
      <c r="H12" s="149">
        <f t="shared" si="0"/>
        <v>114.47516175605583</v>
      </c>
      <c r="I12" s="236"/>
    </row>
    <row r="13" spans="1:9" s="8" customFormat="1" ht="27.75" customHeight="1">
      <c r="A13" s="9" t="s">
        <v>1</v>
      </c>
      <c r="B13" s="107"/>
      <c r="C13" s="107"/>
      <c r="D13" s="146">
        <v>7514.819999999999</v>
      </c>
      <c r="E13" s="146">
        <v>8076.38</v>
      </c>
      <c r="F13" s="148">
        <v>6976.88</v>
      </c>
      <c r="G13" s="149">
        <f t="shared" si="1"/>
        <v>107.47270061026082</v>
      </c>
      <c r="H13" s="149">
        <f t="shared" si="0"/>
        <v>115.75919322103863</v>
      </c>
      <c r="I13" s="237"/>
    </row>
    <row r="14" spans="1:9" s="8" customFormat="1" ht="27.75" customHeight="1">
      <c r="A14" s="9" t="s">
        <v>2</v>
      </c>
      <c r="B14" s="107"/>
      <c r="C14" s="107"/>
      <c r="D14" s="146">
        <v>255.64</v>
      </c>
      <c r="E14" s="147">
        <v>268.97</v>
      </c>
      <c r="F14" s="148">
        <v>241.55</v>
      </c>
      <c r="G14" s="149">
        <f t="shared" si="1"/>
        <v>105.21436394930373</v>
      </c>
      <c r="H14" s="149">
        <f t="shared" si="0"/>
        <v>111.35168702132063</v>
      </c>
      <c r="I14" s="236"/>
    </row>
    <row r="15" spans="1:9" ht="27.75" customHeight="1">
      <c r="A15" s="4" t="s">
        <v>29</v>
      </c>
      <c r="B15" s="103"/>
      <c r="C15" s="103"/>
      <c r="D15" s="145">
        <f>SUM(D16:D19)</f>
        <v>8573.65</v>
      </c>
      <c r="E15" s="145">
        <f>SUM(E16:E19)</f>
        <v>9201.67</v>
      </c>
      <c r="F15" s="145">
        <f>SUM(F16:F19)</f>
        <v>7966.47</v>
      </c>
      <c r="G15" s="145">
        <f t="shared" si="1"/>
        <v>107.32500160375102</v>
      </c>
      <c r="H15" s="145">
        <f t="shared" si="0"/>
        <v>115.50498526951083</v>
      </c>
      <c r="I15" s="37"/>
    </row>
    <row r="16" spans="1:8" ht="27.75" customHeight="1">
      <c r="A16" s="3" t="s">
        <v>3</v>
      </c>
      <c r="B16" s="104"/>
      <c r="C16" s="104"/>
      <c r="D16" s="146">
        <v>6623.523999999999</v>
      </c>
      <c r="E16" s="146">
        <v>7118.005</v>
      </c>
      <c r="F16" s="148">
        <v>6229.955</v>
      </c>
      <c r="G16" s="149">
        <f t="shared" si="1"/>
        <v>107.46552741410767</v>
      </c>
      <c r="H16" s="149">
        <f t="shared" si="0"/>
        <v>114.25451708720206</v>
      </c>
    </row>
    <row r="17" spans="1:8" ht="27.75" customHeight="1">
      <c r="A17" s="3" t="s">
        <v>4</v>
      </c>
      <c r="B17" s="104"/>
      <c r="C17" s="104"/>
      <c r="D17" s="146">
        <v>761.05</v>
      </c>
      <c r="E17" s="147">
        <v>809.33</v>
      </c>
      <c r="F17" s="148">
        <v>677.89</v>
      </c>
      <c r="G17" s="149">
        <f t="shared" si="1"/>
        <v>106.34386702581959</v>
      </c>
      <c r="H17" s="149">
        <f t="shared" si="0"/>
        <v>119.38957647995989</v>
      </c>
    </row>
    <row r="18" spans="1:8" ht="27.75" customHeight="1">
      <c r="A18" s="6" t="s">
        <v>6</v>
      </c>
      <c r="B18" s="104"/>
      <c r="C18" s="104"/>
      <c r="D18" s="150">
        <v>7.096</v>
      </c>
      <c r="E18" s="151">
        <v>7.725</v>
      </c>
      <c r="F18" s="152">
        <v>6.655</v>
      </c>
      <c r="G18" s="149">
        <f t="shared" si="1"/>
        <v>108.86414881623449</v>
      </c>
      <c r="H18" s="149">
        <f t="shared" si="0"/>
        <v>116.07813673929374</v>
      </c>
    </row>
    <row r="19" spans="1:8" ht="27.75" customHeight="1">
      <c r="A19" s="5" t="s">
        <v>5</v>
      </c>
      <c r="B19" s="108"/>
      <c r="C19" s="108"/>
      <c r="D19" s="153">
        <v>1181.98</v>
      </c>
      <c r="E19" s="154">
        <v>1266.61</v>
      </c>
      <c r="F19" s="155">
        <v>1051.97</v>
      </c>
      <c r="G19" s="156">
        <f t="shared" si="1"/>
        <v>107.16001962808168</v>
      </c>
      <c r="H19" s="156">
        <f t="shared" si="0"/>
        <v>120.40362367748128</v>
      </c>
    </row>
  </sheetData>
  <sheetProtection/>
  <mergeCells count="8">
    <mergeCell ref="B9:C9"/>
    <mergeCell ref="E4:E8"/>
    <mergeCell ref="A4:A8"/>
    <mergeCell ref="F4:F8"/>
    <mergeCell ref="G5:G8"/>
    <mergeCell ref="H5:H8"/>
    <mergeCell ref="D4:D8"/>
    <mergeCell ref="B4:C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  <ignoredErrors>
    <ignoredError sqref="F11 D11:E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H10" sqref="H10"/>
    </sheetView>
  </sheetViews>
  <sheetFormatPr defaultColWidth="8.72265625" defaultRowHeight="16.5"/>
  <cols>
    <col min="1" max="1" width="18.8125" style="0" customWidth="1"/>
    <col min="2" max="2" width="7.18359375" style="0" bestFit="1" customWidth="1"/>
    <col min="3" max="4" width="7.8125" style="0" customWidth="1"/>
    <col min="5" max="5" width="5.6328125" style="0" bestFit="1" customWidth="1"/>
    <col min="6" max="6" width="8.54296875" style="0" customWidth="1"/>
    <col min="7" max="7" width="6.8125" style="0" bestFit="1" customWidth="1"/>
    <col min="8" max="8" width="8.54296875" style="0" customWidth="1"/>
    <col min="9" max="9" width="6.8125" style="0" bestFit="1" customWidth="1"/>
    <col min="10" max="10" width="8.54296875" style="0" customWidth="1"/>
    <col min="11" max="11" width="6.453125" style="0" bestFit="1" customWidth="1"/>
    <col min="12" max="12" width="8.54296875" style="0" customWidth="1"/>
    <col min="13" max="13" width="5.54296875" style="0" hidden="1" customWidth="1"/>
    <col min="14" max="14" width="5.54296875" style="0" bestFit="1" customWidth="1"/>
  </cols>
  <sheetData>
    <row r="1" spans="1:5" ht="16.5">
      <c r="A1" s="32" t="s">
        <v>7</v>
      </c>
      <c r="B1" s="32"/>
      <c r="C1" s="32"/>
      <c r="D1" s="32"/>
      <c r="E1" s="32"/>
    </row>
    <row r="2" spans="1:14" ht="20.25">
      <c r="A2" s="30" t="s">
        <v>197</v>
      </c>
      <c r="B2" s="30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0.25">
      <c r="A3" s="30"/>
      <c r="B3" s="3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6.5" customHeight="1">
      <c r="A4" s="249" t="s">
        <v>13</v>
      </c>
      <c r="B4" s="249" t="s">
        <v>38</v>
      </c>
      <c r="C4" s="253" t="s">
        <v>190</v>
      </c>
      <c r="D4" s="254"/>
      <c r="E4" s="253" t="s">
        <v>186</v>
      </c>
      <c r="F4" s="254"/>
      <c r="G4" s="253" t="s">
        <v>191</v>
      </c>
      <c r="H4" s="254"/>
      <c r="I4" s="259" t="s">
        <v>196</v>
      </c>
      <c r="J4" s="260"/>
      <c r="K4" s="265" t="s">
        <v>9</v>
      </c>
      <c r="L4" s="266"/>
      <c r="M4" s="266"/>
      <c r="N4" s="267"/>
    </row>
    <row r="5" spans="1:14" ht="16.5" customHeight="1">
      <c r="A5" s="250"/>
      <c r="B5" s="250"/>
      <c r="C5" s="255"/>
      <c r="D5" s="256"/>
      <c r="E5" s="255"/>
      <c r="F5" s="256"/>
      <c r="G5" s="255"/>
      <c r="H5" s="256"/>
      <c r="I5" s="261"/>
      <c r="J5" s="262"/>
      <c r="K5" s="253" t="s">
        <v>194</v>
      </c>
      <c r="L5" s="254"/>
      <c r="M5" s="253" t="s">
        <v>193</v>
      </c>
      <c r="N5" s="254"/>
    </row>
    <row r="6" spans="1:14" ht="16.5">
      <c r="A6" s="250"/>
      <c r="B6" s="250"/>
      <c r="C6" s="255"/>
      <c r="D6" s="256"/>
      <c r="E6" s="255"/>
      <c r="F6" s="256"/>
      <c r="G6" s="255"/>
      <c r="H6" s="256"/>
      <c r="I6" s="261"/>
      <c r="J6" s="262"/>
      <c r="K6" s="255"/>
      <c r="L6" s="256"/>
      <c r="M6" s="255"/>
      <c r="N6" s="256"/>
    </row>
    <row r="7" spans="1:14" ht="16.5">
      <c r="A7" s="250"/>
      <c r="B7" s="250"/>
      <c r="C7" s="255"/>
      <c r="D7" s="256"/>
      <c r="E7" s="257"/>
      <c r="F7" s="258"/>
      <c r="G7" s="257"/>
      <c r="H7" s="258"/>
      <c r="I7" s="263"/>
      <c r="J7" s="264"/>
      <c r="K7" s="257"/>
      <c r="L7" s="258"/>
      <c r="M7" s="257"/>
      <c r="N7" s="258"/>
    </row>
    <row r="8" spans="1:14" ht="57">
      <c r="A8" s="121"/>
      <c r="B8" s="121"/>
      <c r="C8" s="123"/>
      <c r="D8" s="124"/>
      <c r="E8" s="126" t="s">
        <v>211</v>
      </c>
      <c r="F8" s="126" t="s">
        <v>212</v>
      </c>
      <c r="G8" s="126" t="s">
        <v>211</v>
      </c>
      <c r="H8" s="126" t="s">
        <v>212</v>
      </c>
      <c r="I8" s="126" t="s">
        <v>211</v>
      </c>
      <c r="J8" s="126" t="s">
        <v>212</v>
      </c>
      <c r="K8" s="126" t="s">
        <v>211</v>
      </c>
      <c r="L8" s="126" t="s">
        <v>212</v>
      </c>
      <c r="M8" s="126" t="s">
        <v>211</v>
      </c>
      <c r="N8" s="126" t="s">
        <v>212</v>
      </c>
    </row>
    <row r="9" spans="1:14" ht="16.5">
      <c r="A9" s="70" t="s">
        <v>10</v>
      </c>
      <c r="B9" s="70" t="s">
        <v>11</v>
      </c>
      <c r="C9" s="246">
        <v>1</v>
      </c>
      <c r="D9" s="247"/>
      <c r="E9" s="122">
        <v>2</v>
      </c>
      <c r="F9" s="70">
        <v>3</v>
      </c>
      <c r="G9" s="70">
        <v>4</v>
      </c>
      <c r="H9" s="70">
        <v>5</v>
      </c>
      <c r="I9" s="70">
        <v>6</v>
      </c>
      <c r="J9" s="70">
        <v>7</v>
      </c>
      <c r="K9" s="70">
        <v>8</v>
      </c>
      <c r="L9" s="70">
        <v>9</v>
      </c>
      <c r="M9" s="70">
        <v>10</v>
      </c>
      <c r="N9" s="70">
        <v>11</v>
      </c>
    </row>
    <row r="10" spans="1:15" ht="19.5" customHeight="1">
      <c r="A10" s="12" t="s">
        <v>30</v>
      </c>
      <c r="B10" s="158" t="s">
        <v>217</v>
      </c>
      <c r="C10" s="240">
        <v>11870000</v>
      </c>
      <c r="D10" s="240">
        <v>11980000</v>
      </c>
      <c r="E10" s="163" t="s">
        <v>218</v>
      </c>
      <c r="F10" s="238">
        <v>1027707</v>
      </c>
      <c r="G10" s="239" t="s">
        <v>218</v>
      </c>
      <c r="H10" s="238">
        <v>1031818</v>
      </c>
      <c r="I10" s="187" t="s">
        <v>218</v>
      </c>
      <c r="J10" s="160">
        <v>943486</v>
      </c>
      <c r="K10" s="188" t="s">
        <v>218</v>
      </c>
      <c r="L10" s="118">
        <f>H10/F10*100</f>
        <v>100.40001673628767</v>
      </c>
      <c r="M10" s="189" t="s">
        <v>218</v>
      </c>
      <c r="N10" s="119">
        <f>H10/J10*100</f>
        <v>109.3623010834289</v>
      </c>
      <c r="O10" s="120"/>
    </row>
    <row r="11" spans="1:15" ht="19.5" customHeight="1">
      <c r="A11" s="215" t="s">
        <v>0</v>
      </c>
      <c r="B11" s="159" t="s">
        <v>217</v>
      </c>
      <c r="C11" s="64"/>
      <c r="D11" s="64"/>
      <c r="E11" s="164"/>
      <c r="F11" s="161">
        <v>32568</v>
      </c>
      <c r="G11" s="111"/>
      <c r="H11" s="161">
        <v>30708</v>
      </c>
      <c r="I11" s="112"/>
      <c r="J11" s="161">
        <v>30564</v>
      </c>
      <c r="K11" s="185"/>
      <c r="L11" s="170">
        <f aca="true" t="shared" si="0" ref="L11:L26">H11/F11*100</f>
        <v>94.28887251289609</v>
      </c>
      <c r="M11" s="186"/>
      <c r="N11" s="171">
        <f aca="true" t="shared" si="1" ref="N11:N26">H11/J11*100</f>
        <v>100.47114252061249</v>
      </c>
      <c r="O11" s="79"/>
    </row>
    <row r="12" spans="1:15" ht="19.5" customHeight="1">
      <c r="A12" s="215" t="s">
        <v>213</v>
      </c>
      <c r="B12" s="159" t="s">
        <v>217</v>
      </c>
      <c r="C12" s="64"/>
      <c r="D12" s="64"/>
      <c r="E12" s="164"/>
      <c r="F12" s="161">
        <v>105</v>
      </c>
      <c r="G12" s="111"/>
      <c r="H12" s="161">
        <v>99</v>
      </c>
      <c r="I12" s="112"/>
      <c r="J12" s="161">
        <v>118</v>
      </c>
      <c r="K12" s="185"/>
      <c r="L12" s="170">
        <f t="shared" si="0"/>
        <v>94.28571428571428</v>
      </c>
      <c r="M12" s="186"/>
      <c r="N12" s="171">
        <f t="shared" si="1"/>
        <v>83.89830508474576</v>
      </c>
      <c r="O12" s="79"/>
    </row>
    <row r="13" spans="1:15" ht="19.5" customHeight="1">
      <c r="A13" s="215" t="s">
        <v>214</v>
      </c>
      <c r="B13" s="159" t="s">
        <v>217</v>
      </c>
      <c r="C13" s="64"/>
      <c r="D13" s="64"/>
      <c r="E13" s="164"/>
      <c r="F13" s="162">
        <v>0</v>
      </c>
      <c r="G13" s="111"/>
      <c r="H13" s="161">
        <v>0</v>
      </c>
      <c r="I13" s="113"/>
      <c r="J13" s="162">
        <v>0</v>
      </c>
      <c r="K13" s="185"/>
      <c r="L13" s="170"/>
      <c r="M13" s="186"/>
      <c r="N13" s="171"/>
      <c r="O13" s="79"/>
    </row>
    <row r="14" spans="1:15" ht="19.5" customHeight="1">
      <c r="A14" s="215" t="s">
        <v>215</v>
      </c>
      <c r="B14" s="159" t="s">
        <v>217</v>
      </c>
      <c r="C14" s="64"/>
      <c r="D14" s="64"/>
      <c r="E14" s="164"/>
      <c r="F14" s="161">
        <v>99251</v>
      </c>
      <c r="G14" s="111"/>
      <c r="H14" s="161">
        <v>96357</v>
      </c>
      <c r="I14" s="113"/>
      <c r="J14" s="161">
        <v>83927</v>
      </c>
      <c r="K14" s="185"/>
      <c r="L14" s="170">
        <f t="shared" si="0"/>
        <v>97.08416036110468</v>
      </c>
      <c r="M14" s="186"/>
      <c r="N14" s="171">
        <f t="shared" si="1"/>
        <v>114.81049006875021</v>
      </c>
      <c r="O14" s="79"/>
    </row>
    <row r="15" spans="1:15" ht="19.5" customHeight="1">
      <c r="A15" s="215" t="s">
        <v>216</v>
      </c>
      <c r="B15" s="159" t="s">
        <v>217</v>
      </c>
      <c r="C15" s="64"/>
      <c r="D15" s="64"/>
      <c r="E15" s="164"/>
      <c r="F15" s="161">
        <v>895783</v>
      </c>
      <c r="G15" s="111"/>
      <c r="H15" s="161">
        <v>904654</v>
      </c>
      <c r="I15" s="113"/>
      <c r="J15" s="161">
        <v>828877</v>
      </c>
      <c r="K15" s="185"/>
      <c r="L15" s="170">
        <f t="shared" si="0"/>
        <v>100.99030680421485</v>
      </c>
      <c r="M15" s="186"/>
      <c r="N15" s="171">
        <f t="shared" si="1"/>
        <v>109.14212844607825</v>
      </c>
      <c r="O15" s="79"/>
    </row>
    <row r="16" spans="1:15" ht="19.5" customHeight="1">
      <c r="A16" s="13" t="s">
        <v>44</v>
      </c>
      <c r="B16" s="11"/>
      <c r="C16" s="39"/>
      <c r="D16" s="40"/>
      <c r="E16" s="165"/>
      <c r="F16" s="110"/>
      <c r="G16" s="165"/>
      <c r="H16" s="165"/>
      <c r="I16" s="165"/>
      <c r="J16" s="166"/>
      <c r="K16" s="185"/>
      <c r="L16" s="170"/>
      <c r="M16" s="186"/>
      <c r="N16" s="171"/>
      <c r="O16" s="37"/>
    </row>
    <row r="17" spans="1:16" ht="19.5" customHeight="1">
      <c r="A17" s="216" t="s">
        <v>220</v>
      </c>
      <c r="B17" s="159" t="s">
        <v>12</v>
      </c>
      <c r="C17" s="38"/>
      <c r="D17" s="38"/>
      <c r="E17" s="167">
        <v>2277</v>
      </c>
      <c r="F17" s="167">
        <v>13716</v>
      </c>
      <c r="G17" s="162">
        <v>2099</v>
      </c>
      <c r="H17" s="161">
        <v>12625</v>
      </c>
      <c r="I17" s="162">
        <v>879</v>
      </c>
      <c r="J17" s="161">
        <v>5076</v>
      </c>
      <c r="K17" s="172">
        <f>G17/E17*100</f>
        <v>92.1826965305226</v>
      </c>
      <c r="L17" s="170">
        <f t="shared" si="0"/>
        <v>92.04578594342374</v>
      </c>
      <c r="M17" s="170">
        <f>G17/I17*100</f>
        <v>238.79408418657567</v>
      </c>
      <c r="N17" s="171">
        <f t="shared" si="1"/>
        <v>248.71946414499604</v>
      </c>
      <c r="O17" s="77"/>
      <c r="P17" s="78"/>
    </row>
    <row r="18" spans="1:15" ht="19.5" customHeight="1">
      <c r="A18" s="216" t="s">
        <v>221</v>
      </c>
      <c r="B18" s="159" t="s">
        <v>12</v>
      </c>
      <c r="C18" s="38"/>
      <c r="D18" s="38"/>
      <c r="E18" s="168">
        <v>15602</v>
      </c>
      <c r="F18" s="168">
        <v>28196</v>
      </c>
      <c r="G18" s="162">
        <v>14311</v>
      </c>
      <c r="H18" s="162">
        <v>25902</v>
      </c>
      <c r="I18" s="162">
        <v>11658</v>
      </c>
      <c r="J18" s="162">
        <v>23887</v>
      </c>
      <c r="K18" s="172">
        <f>G18/E18*100</f>
        <v>91.72541981797205</v>
      </c>
      <c r="L18" s="170">
        <f t="shared" si="0"/>
        <v>91.86409419775855</v>
      </c>
      <c r="M18" s="170">
        <f>G18/I18*100</f>
        <v>122.7569051295248</v>
      </c>
      <c r="N18" s="171">
        <f t="shared" si="1"/>
        <v>108.43555071796374</v>
      </c>
      <c r="O18" s="77"/>
    </row>
    <row r="19" spans="1:16" ht="19.5" customHeight="1">
      <c r="A19" s="216" t="s">
        <v>222</v>
      </c>
      <c r="B19" s="159" t="s">
        <v>12</v>
      </c>
      <c r="C19" s="41"/>
      <c r="D19" s="41"/>
      <c r="E19" s="167">
        <v>291</v>
      </c>
      <c r="F19" s="168">
        <v>2242</v>
      </c>
      <c r="G19" s="162">
        <v>157</v>
      </c>
      <c r="H19" s="162">
        <v>1227</v>
      </c>
      <c r="I19" s="162">
        <v>312</v>
      </c>
      <c r="J19" s="162">
        <v>2404</v>
      </c>
      <c r="K19" s="172">
        <f>G19/E19*100</f>
        <v>53.95189003436426</v>
      </c>
      <c r="L19" s="170">
        <f t="shared" si="0"/>
        <v>54.727921498661914</v>
      </c>
      <c r="M19" s="170">
        <f>G19/I19*100</f>
        <v>50.32051282051282</v>
      </c>
      <c r="N19" s="171">
        <f t="shared" si="1"/>
        <v>51.03993344425957</v>
      </c>
      <c r="O19" s="77"/>
      <c r="P19" s="78"/>
    </row>
    <row r="20" spans="1:14" ht="16.5">
      <c r="A20" s="217" t="s">
        <v>223</v>
      </c>
      <c r="B20" s="159" t="s">
        <v>12</v>
      </c>
      <c r="C20" s="173"/>
      <c r="D20" s="173"/>
      <c r="E20" s="167">
        <v>2030</v>
      </c>
      <c r="F20" s="168">
        <v>4352</v>
      </c>
      <c r="G20" s="162">
        <v>1938</v>
      </c>
      <c r="H20" s="161">
        <v>4093</v>
      </c>
      <c r="I20" s="162">
        <v>1893</v>
      </c>
      <c r="J20" s="161">
        <v>5597</v>
      </c>
      <c r="K20" s="172">
        <f>G20/E20*100</f>
        <v>95.4679802955665</v>
      </c>
      <c r="L20" s="174">
        <f t="shared" si="0"/>
        <v>94.04871323529412</v>
      </c>
      <c r="M20" s="170">
        <f>G20/I20*100</f>
        <v>102.37717908082409</v>
      </c>
      <c r="N20" s="171">
        <f t="shared" si="1"/>
        <v>73.12846167589781</v>
      </c>
    </row>
    <row r="21" spans="1:14" ht="16.5">
      <c r="A21" s="218" t="s">
        <v>224</v>
      </c>
      <c r="B21" s="159" t="s">
        <v>217</v>
      </c>
      <c r="C21" s="173"/>
      <c r="D21" s="173"/>
      <c r="E21" s="169"/>
      <c r="F21" s="167">
        <v>92206</v>
      </c>
      <c r="G21" s="162"/>
      <c r="H21" s="161">
        <v>90916</v>
      </c>
      <c r="I21" s="162"/>
      <c r="J21" s="161">
        <v>89467</v>
      </c>
      <c r="K21" s="185"/>
      <c r="L21" s="174">
        <f t="shared" si="0"/>
        <v>98.60095872285969</v>
      </c>
      <c r="M21" s="170"/>
      <c r="N21" s="171">
        <f t="shared" si="1"/>
        <v>101.61959158125342</v>
      </c>
    </row>
    <row r="22" spans="1:14" ht="16.5">
      <c r="A22" s="218" t="s">
        <v>225</v>
      </c>
      <c r="B22" s="159" t="s">
        <v>217</v>
      </c>
      <c r="C22" s="173"/>
      <c r="D22" s="173"/>
      <c r="E22" s="169"/>
      <c r="F22" s="168">
        <v>141499</v>
      </c>
      <c r="G22" s="162"/>
      <c r="H22" s="161">
        <v>138496</v>
      </c>
      <c r="I22" s="162"/>
      <c r="J22" s="162">
        <v>130536</v>
      </c>
      <c r="K22" s="185"/>
      <c r="L22" s="174">
        <f t="shared" si="0"/>
        <v>97.87772351748069</v>
      </c>
      <c r="M22" s="170"/>
      <c r="N22" s="171">
        <f t="shared" si="1"/>
        <v>106.09793466936324</v>
      </c>
    </row>
    <row r="23" spans="1:14" ht="16.5">
      <c r="A23" s="218" t="s">
        <v>226</v>
      </c>
      <c r="B23" s="159" t="s">
        <v>217</v>
      </c>
      <c r="C23" s="173"/>
      <c r="D23" s="173"/>
      <c r="E23" s="169"/>
      <c r="F23" s="168">
        <v>180588</v>
      </c>
      <c r="G23" s="162"/>
      <c r="H23" s="161">
        <v>178168</v>
      </c>
      <c r="I23" s="162"/>
      <c r="J23" s="161">
        <v>128458</v>
      </c>
      <c r="K23" s="185"/>
      <c r="L23" s="174">
        <f t="shared" si="0"/>
        <v>98.6599331074047</v>
      </c>
      <c r="M23" s="170"/>
      <c r="N23" s="171">
        <f t="shared" si="1"/>
        <v>138.69747310404955</v>
      </c>
    </row>
    <row r="24" spans="1:14" ht="16.5">
      <c r="A24" s="218" t="s">
        <v>227</v>
      </c>
      <c r="B24" s="159" t="s">
        <v>217</v>
      </c>
      <c r="C24" s="173"/>
      <c r="D24" s="173"/>
      <c r="E24" s="169"/>
      <c r="F24" s="168">
        <v>11958</v>
      </c>
      <c r="G24" s="162"/>
      <c r="H24" s="162">
        <v>10689</v>
      </c>
      <c r="I24" s="162"/>
      <c r="J24" s="162">
        <v>11845</v>
      </c>
      <c r="K24" s="185"/>
      <c r="L24" s="174">
        <f t="shared" si="0"/>
        <v>89.38785750125439</v>
      </c>
      <c r="M24" s="170"/>
      <c r="N24" s="171">
        <f t="shared" si="1"/>
        <v>90.2406078514141</v>
      </c>
    </row>
    <row r="25" spans="1:14" ht="30">
      <c r="A25" s="219" t="s">
        <v>232</v>
      </c>
      <c r="B25" s="159" t="s">
        <v>217</v>
      </c>
      <c r="C25" s="173"/>
      <c r="D25" s="173"/>
      <c r="E25" s="169"/>
      <c r="F25" s="168">
        <v>23673</v>
      </c>
      <c r="G25" s="162"/>
      <c r="H25" s="161">
        <v>23598</v>
      </c>
      <c r="I25" s="161"/>
      <c r="J25" s="161">
        <v>17098</v>
      </c>
      <c r="K25" s="185"/>
      <c r="L25" s="174">
        <f t="shared" si="0"/>
        <v>99.68318337346344</v>
      </c>
      <c r="M25" s="186"/>
      <c r="N25" s="171">
        <f t="shared" si="1"/>
        <v>138.01614223885835</v>
      </c>
    </row>
    <row r="26" spans="1:14" ht="16.5">
      <c r="A26" s="220" t="s">
        <v>228</v>
      </c>
      <c r="B26" s="175" t="s">
        <v>217</v>
      </c>
      <c r="C26" s="176"/>
      <c r="D26" s="176"/>
      <c r="E26" s="177"/>
      <c r="F26" s="178">
        <v>529277</v>
      </c>
      <c r="G26" s="179"/>
      <c r="H26" s="180">
        <v>546104</v>
      </c>
      <c r="I26" s="180"/>
      <c r="J26" s="180">
        <v>534118</v>
      </c>
      <c r="K26" s="181"/>
      <c r="L26" s="182">
        <f t="shared" si="0"/>
        <v>103.17924262720655</v>
      </c>
      <c r="M26" s="183"/>
      <c r="N26" s="184">
        <f t="shared" si="1"/>
        <v>102.24407340699995</v>
      </c>
    </row>
    <row r="27" ht="16.5">
      <c r="L27" s="101"/>
    </row>
    <row r="28" ht="16.5">
      <c r="L28" s="101"/>
    </row>
  </sheetData>
  <sheetProtection/>
  <mergeCells count="10">
    <mergeCell ref="C9:D9"/>
    <mergeCell ref="E4:F7"/>
    <mergeCell ref="G4:H7"/>
    <mergeCell ref="I4:J7"/>
    <mergeCell ref="K4:N4"/>
    <mergeCell ref="A4:A7"/>
    <mergeCell ref="B4:B7"/>
    <mergeCell ref="C4:D7"/>
    <mergeCell ref="K5:L7"/>
    <mergeCell ref="M5:N7"/>
  </mergeCells>
  <printOptions/>
  <pageMargins left="0.49" right="0.16" top="0.68" bottom="0.4" header="0.17" footer="0.16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C13" sqref="C13"/>
    </sheetView>
  </sheetViews>
  <sheetFormatPr defaultColWidth="8.72265625" defaultRowHeight="16.5"/>
  <cols>
    <col min="1" max="1" width="25.0859375" style="0" customWidth="1"/>
    <col min="2" max="2" width="8.453125" style="0" bestFit="1" customWidth="1"/>
    <col min="3" max="3" width="9.90625" style="0" bestFit="1" customWidth="1"/>
    <col min="4" max="4" width="9.90625" style="0" customWidth="1"/>
    <col min="5" max="5" width="8.99609375" style="0" bestFit="1" customWidth="1"/>
    <col min="6" max="6" width="9.0859375" style="0" bestFit="1" customWidth="1"/>
    <col min="7" max="8" width="8.99609375" style="0" customWidth="1"/>
    <col min="9" max="9" width="9.90625" style="0" bestFit="1" customWidth="1"/>
    <col min="10" max="10" width="8.99609375" style="0" bestFit="1" customWidth="1"/>
    <col min="11" max="11" width="8.99609375" style="0" customWidth="1"/>
    <col min="12" max="12" width="8.99609375" style="0" bestFit="1" customWidth="1"/>
    <col min="13" max="13" width="8.99609375" style="0" customWidth="1"/>
    <col min="14" max="14" width="8.99609375" style="0" bestFit="1" customWidth="1"/>
  </cols>
  <sheetData>
    <row r="1" ht="16.5">
      <c r="A1" s="32" t="s">
        <v>7</v>
      </c>
    </row>
    <row r="2" spans="1:11" ht="16.5">
      <c r="A2" s="30" t="s">
        <v>198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6.5">
      <c r="A3" s="14"/>
      <c r="B3" s="36"/>
      <c r="C3" s="36"/>
      <c r="D3" s="36"/>
      <c r="E3" s="36"/>
      <c r="F3" s="36"/>
      <c r="G3" s="36"/>
      <c r="H3" s="36"/>
      <c r="I3" s="36"/>
      <c r="J3" s="14"/>
      <c r="K3" s="14"/>
    </row>
    <row r="4" spans="1:14" ht="16.5" customHeight="1">
      <c r="A4" s="275"/>
      <c r="B4" s="275" t="s">
        <v>38</v>
      </c>
      <c r="C4" s="278" t="s">
        <v>190</v>
      </c>
      <c r="D4" s="279"/>
      <c r="E4" s="274" t="s">
        <v>186</v>
      </c>
      <c r="F4" s="274"/>
      <c r="G4" s="274" t="s">
        <v>230</v>
      </c>
      <c r="H4" s="277"/>
      <c r="I4" s="274" t="s">
        <v>229</v>
      </c>
      <c r="J4" s="274"/>
      <c r="K4" s="268" t="s">
        <v>9</v>
      </c>
      <c r="L4" s="286"/>
      <c r="M4" s="286"/>
      <c r="N4" s="269"/>
    </row>
    <row r="5" spans="1:14" ht="16.5" customHeight="1">
      <c r="A5" s="276"/>
      <c r="B5" s="276"/>
      <c r="C5" s="280"/>
      <c r="D5" s="281"/>
      <c r="E5" s="274"/>
      <c r="F5" s="274"/>
      <c r="G5" s="274"/>
      <c r="H5" s="274"/>
      <c r="I5" s="274"/>
      <c r="J5" s="274"/>
      <c r="K5" s="272"/>
      <c r="L5" s="287"/>
      <c r="M5" s="287"/>
      <c r="N5" s="273"/>
    </row>
    <row r="6" spans="1:14" ht="16.5" customHeight="1">
      <c r="A6" s="276"/>
      <c r="B6" s="276"/>
      <c r="C6" s="280"/>
      <c r="D6" s="281"/>
      <c r="E6" s="288" t="s">
        <v>211</v>
      </c>
      <c r="F6" s="275" t="s">
        <v>212</v>
      </c>
      <c r="G6" s="288" t="s">
        <v>211</v>
      </c>
      <c r="H6" s="275" t="s">
        <v>212</v>
      </c>
      <c r="I6" s="288" t="s">
        <v>211</v>
      </c>
      <c r="J6" s="275" t="s">
        <v>212</v>
      </c>
      <c r="K6" s="268" t="s">
        <v>194</v>
      </c>
      <c r="L6" s="269"/>
      <c r="M6" s="268" t="s">
        <v>193</v>
      </c>
      <c r="N6" s="269"/>
    </row>
    <row r="7" spans="1:14" ht="16.5">
      <c r="A7" s="276"/>
      <c r="B7" s="276"/>
      <c r="C7" s="280"/>
      <c r="D7" s="281"/>
      <c r="E7" s="289"/>
      <c r="F7" s="276"/>
      <c r="G7" s="289"/>
      <c r="H7" s="276"/>
      <c r="I7" s="289"/>
      <c r="J7" s="276"/>
      <c r="K7" s="270"/>
      <c r="L7" s="271"/>
      <c r="M7" s="270"/>
      <c r="N7" s="271"/>
    </row>
    <row r="8" spans="1:14" ht="16.5">
      <c r="A8" s="276"/>
      <c r="B8" s="276"/>
      <c r="C8" s="280"/>
      <c r="D8" s="281"/>
      <c r="E8" s="289"/>
      <c r="F8" s="276"/>
      <c r="G8" s="289"/>
      <c r="H8" s="276"/>
      <c r="I8" s="289"/>
      <c r="J8" s="276"/>
      <c r="K8" s="272"/>
      <c r="L8" s="273"/>
      <c r="M8" s="272"/>
      <c r="N8" s="273"/>
    </row>
    <row r="9" spans="1:14" ht="42.75">
      <c r="A9" s="277"/>
      <c r="B9" s="277"/>
      <c r="C9" s="282"/>
      <c r="D9" s="283"/>
      <c r="E9" s="290"/>
      <c r="F9" s="277"/>
      <c r="G9" s="290"/>
      <c r="H9" s="277"/>
      <c r="I9" s="290"/>
      <c r="J9" s="277"/>
      <c r="K9" s="221" t="s">
        <v>211</v>
      </c>
      <c r="L9" s="226" t="s">
        <v>212</v>
      </c>
      <c r="M9" s="221" t="s">
        <v>211</v>
      </c>
      <c r="N9" s="226" t="s">
        <v>212</v>
      </c>
    </row>
    <row r="10" spans="1:14" ht="16.5">
      <c r="A10" s="221" t="s">
        <v>10</v>
      </c>
      <c r="B10" s="222" t="s">
        <v>11</v>
      </c>
      <c r="C10" s="284">
        <v>1</v>
      </c>
      <c r="D10" s="285"/>
      <c r="E10" s="228">
        <v>2</v>
      </c>
      <c r="F10" s="227">
        <v>3</v>
      </c>
      <c r="G10" s="228">
        <v>4</v>
      </c>
      <c r="H10" s="227">
        <v>5</v>
      </c>
      <c r="I10" s="228">
        <v>6</v>
      </c>
      <c r="J10" s="227">
        <v>7</v>
      </c>
      <c r="K10" s="229">
        <v>8</v>
      </c>
      <c r="L10" s="229">
        <v>9</v>
      </c>
      <c r="M10" s="229">
        <v>10</v>
      </c>
      <c r="N10" s="229">
        <v>11</v>
      </c>
    </row>
    <row r="11" spans="1:14" ht="19.5" customHeight="1">
      <c r="A11" s="225" t="s">
        <v>31</v>
      </c>
      <c r="B11" s="190" t="s">
        <v>217</v>
      </c>
      <c r="C11" s="191">
        <v>12070000</v>
      </c>
      <c r="D11" s="191">
        <v>12200000</v>
      </c>
      <c r="E11" s="214" t="s">
        <v>218</v>
      </c>
      <c r="F11" s="195">
        <v>1019304</v>
      </c>
      <c r="G11" s="233">
        <v>0</v>
      </c>
      <c r="H11" s="195">
        <v>1021343</v>
      </c>
      <c r="I11" s="199">
        <v>0</v>
      </c>
      <c r="J11" s="195">
        <v>926718</v>
      </c>
      <c r="K11" s="199">
        <v>0</v>
      </c>
      <c r="L11" s="196">
        <f>H11/F11*100</f>
        <v>100.2000384576142</v>
      </c>
      <c r="M11" s="199">
        <v>0</v>
      </c>
      <c r="N11" s="196">
        <f>H11/J11*100</f>
        <v>110.21076530292926</v>
      </c>
    </row>
    <row r="12" spans="1:14" ht="19.5" customHeight="1">
      <c r="A12" s="215" t="s">
        <v>0</v>
      </c>
      <c r="B12" s="223" t="s">
        <v>219</v>
      </c>
      <c r="C12" s="193"/>
      <c r="D12" s="193"/>
      <c r="E12" s="197"/>
      <c r="F12" s="199">
        <v>39698</v>
      </c>
      <c r="G12" s="200"/>
      <c r="H12" s="199">
        <v>37982</v>
      </c>
      <c r="I12" s="197"/>
      <c r="J12" s="199">
        <v>37096</v>
      </c>
      <c r="K12" s="199"/>
      <c r="L12" s="201">
        <f aca="true" t="shared" si="0" ref="L12:L23">H12/F12*100</f>
        <v>95.67736409894705</v>
      </c>
      <c r="M12" s="201"/>
      <c r="N12" s="201">
        <f>H12/J12*100</f>
        <v>102.3883976709079</v>
      </c>
    </row>
    <row r="13" spans="1:14" ht="19.5" customHeight="1">
      <c r="A13" s="215" t="s">
        <v>213</v>
      </c>
      <c r="B13" s="223" t="s">
        <v>219</v>
      </c>
      <c r="C13" s="193"/>
      <c r="D13" s="193"/>
      <c r="E13" s="197"/>
      <c r="F13" s="199">
        <v>0</v>
      </c>
      <c r="G13" s="200"/>
      <c r="H13" s="199">
        <v>0</v>
      </c>
      <c r="I13" s="197"/>
      <c r="J13" s="199">
        <v>0</v>
      </c>
      <c r="K13" s="199"/>
      <c r="L13" s="199">
        <v>0</v>
      </c>
      <c r="M13" s="201"/>
      <c r="N13" s="199">
        <v>0</v>
      </c>
    </row>
    <row r="14" spans="1:14" ht="19.5" customHeight="1">
      <c r="A14" s="215" t="s">
        <v>214</v>
      </c>
      <c r="B14" s="223" t="s">
        <v>219</v>
      </c>
      <c r="C14" s="193"/>
      <c r="D14" s="193"/>
      <c r="E14" s="197"/>
      <c r="F14" s="202">
        <v>0</v>
      </c>
      <c r="G14" s="200"/>
      <c r="H14" s="199">
        <v>0</v>
      </c>
      <c r="I14" s="197"/>
      <c r="J14" s="202">
        <v>0</v>
      </c>
      <c r="K14" s="199"/>
      <c r="L14" s="199">
        <v>0</v>
      </c>
      <c r="M14" s="201"/>
      <c r="N14" s="199">
        <v>0</v>
      </c>
    </row>
    <row r="15" spans="1:14" ht="19.5" customHeight="1">
      <c r="A15" s="215" t="s">
        <v>215</v>
      </c>
      <c r="B15" s="223" t="s">
        <v>219</v>
      </c>
      <c r="C15" s="193"/>
      <c r="D15" s="193"/>
      <c r="E15" s="197"/>
      <c r="F15" s="199">
        <v>73252</v>
      </c>
      <c r="G15" s="200"/>
      <c r="H15" s="199">
        <v>71218</v>
      </c>
      <c r="I15" s="197"/>
      <c r="J15" s="199">
        <v>72515</v>
      </c>
      <c r="K15" s="199"/>
      <c r="L15" s="201">
        <f t="shared" si="0"/>
        <v>97.22328400589745</v>
      </c>
      <c r="M15" s="201"/>
      <c r="N15" s="201">
        <f>H15/J15*100</f>
        <v>98.21140453699235</v>
      </c>
    </row>
    <row r="16" spans="1:14" ht="19.5" customHeight="1">
      <c r="A16" s="215" t="s">
        <v>216</v>
      </c>
      <c r="B16" s="223" t="s">
        <v>219</v>
      </c>
      <c r="C16" s="193"/>
      <c r="D16" s="193"/>
      <c r="E16" s="197"/>
      <c r="F16" s="199">
        <v>906354</v>
      </c>
      <c r="G16" s="200"/>
      <c r="H16" s="199">
        <f>+H11-H12-H15</f>
        <v>912143</v>
      </c>
      <c r="I16" s="197"/>
      <c r="J16" s="199">
        <v>817107</v>
      </c>
      <c r="K16" s="199"/>
      <c r="L16" s="201">
        <f t="shared" si="0"/>
        <v>100.63871290908408</v>
      </c>
      <c r="M16" s="201"/>
      <c r="N16" s="201">
        <f>H16/J16*100</f>
        <v>111.63079009236245</v>
      </c>
    </row>
    <row r="17" spans="1:14" ht="19.5" customHeight="1">
      <c r="A17" s="203" t="s">
        <v>231</v>
      </c>
      <c r="B17" s="192"/>
      <c r="C17" s="193"/>
      <c r="D17" s="193"/>
      <c r="E17" s="200"/>
      <c r="F17" s="203"/>
      <c r="G17" s="203"/>
      <c r="H17" s="203"/>
      <c r="I17" s="203"/>
      <c r="J17" s="203"/>
      <c r="K17" s="231"/>
      <c r="L17" s="198"/>
      <c r="M17" s="204"/>
      <c r="N17" s="198"/>
    </row>
    <row r="18" spans="1:14" ht="16.5">
      <c r="A18" s="230" t="s">
        <v>233</v>
      </c>
      <c r="B18" s="223" t="s">
        <v>217</v>
      </c>
      <c r="C18" s="193"/>
      <c r="D18" s="193"/>
      <c r="E18" s="200"/>
      <c r="F18" s="206">
        <v>15294</v>
      </c>
      <c r="G18" s="200"/>
      <c r="H18" s="199">
        <v>14957</v>
      </c>
      <c r="I18" s="200"/>
      <c r="J18" s="206">
        <v>14063</v>
      </c>
      <c r="K18" s="231"/>
      <c r="L18" s="201">
        <f t="shared" si="0"/>
        <v>97.79652151170394</v>
      </c>
      <c r="M18" s="205"/>
      <c r="N18" s="201">
        <f aca="true" t="shared" si="1" ref="N18:N23">H18/J18*100</f>
        <v>106.35710730285146</v>
      </c>
    </row>
    <row r="19" spans="1:14" ht="16.5">
      <c r="A19" s="230" t="s">
        <v>234</v>
      </c>
      <c r="B19" s="223" t="s">
        <v>217</v>
      </c>
      <c r="C19" s="193"/>
      <c r="D19" s="193"/>
      <c r="E19" s="200"/>
      <c r="F19" s="207">
        <v>82435</v>
      </c>
      <c r="G19" s="200"/>
      <c r="H19" s="199">
        <v>80365</v>
      </c>
      <c r="I19" s="200"/>
      <c r="J19" s="207">
        <v>81595</v>
      </c>
      <c r="K19" s="231"/>
      <c r="L19" s="201">
        <f t="shared" si="0"/>
        <v>97.48893067265118</v>
      </c>
      <c r="M19" s="205"/>
      <c r="N19" s="201">
        <f t="shared" si="1"/>
        <v>98.49255469085115</v>
      </c>
    </row>
    <row r="20" spans="1:14" ht="16.5">
      <c r="A20" s="230" t="s">
        <v>235</v>
      </c>
      <c r="B20" s="223" t="s">
        <v>217</v>
      </c>
      <c r="C20" s="193"/>
      <c r="D20" s="193"/>
      <c r="E20" s="200"/>
      <c r="F20" s="206">
        <v>2721</v>
      </c>
      <c r="G20" s="200"/>
      <c r="H20" s="199">
        <v>2705</v>
      </c>
      <c r="I20" s="200"/>
      <c r="J20" s="206">
        <v>2626</v>
      </c>
      <c r="K20" s="231"/>
      <c r="L20" s="201">
        <f t="shared" si="0"/>
        <v>99.41198088937891</v>
      </c>
      <c r="M20" s="205"/>
      <c r="N20" s="201">
        <f t="shared" si="1"/>
        <v>103.00837776085301</v>
      </c>
    </row>
    <row r="21" spans="1:14" ht="16.5">
      <c r="A21" s="217" t="s">
        <v>236</v>
      </c>
      <c r="B21" s="223" t="s">
        <v>217</v>
      </c>
      <c r="C21" s="193"/>
      <c r="D21" s="193"/>
      <c r="E21" s="200"/>
      <c r="F21" s="206">
        <v>40954</v>
      </c>
      <c r="G21" s="200"/>
      <c r="H21" s="199">
        <v>40286</v>
      </c>
      <c r="I21" s="200"/>
      <c r="J21" s="206">
        <v>39578</v>
      </c>
      <c r="K21" s="231"/>
      <c r="L21" s="201">
        <f t="shared" si="0"/>
        <v>98.36890169458417</v>
      </c>
      <c r="M21" s="205"/>
      <c r="N21" s="201">
        <f t="shared" si="1"/>
        <v>101.78887260599323</v>
      </c>
    </row>
    <row r="22" spans="1:14" ht="16.5">
      <c r="A22" s="216" t="s">
        <v>237</v>
      </c>
      <c r="B22" s="223" t="s">
        <v>217</v>
      </c>
      <c r="C22" s="193"/>
      <c r="D22" s="193"/>
      <c r="E22" s="200"/>
      <c r="F22" s="208">
        <v>106895</v>
      </c>
      <c r="G22" s="200"/>
      <c r="H22" s="199">
        <v>105988</v>
      </c>
      <c r="I22" s="200"/>
      <c r="J22" s="208">
        <v>104458</v>
      </c>
      <c r="K22" s="231"/>
      <c r="L22" s="201">
        <f t="shared" si="0"/>
        <v>99.15150381215211</v>
      </c>
      <c r="M22" s="205"/>
      <c r="N22" s="201">
        <f t="shared" si="1"/>
        <v>101.46470351720309</v>
      </c>
    </row>
    <row r="23" spans="1:14" ht="16.5">
      <c r="A23" s="220" t="s">
        <v>228</v>
      </c>
      <c r="B23" s="224" t="s">
        <v>217</v>
      </c>
      <c r="C23" s="194"/>
      <c r="D23" s="194"/>
      <c r="E23" s="209"/>
      <c r="F23" s="210">
        <v>771005</v>
      </c>
      <c r="G23" s="211"/>
      <c r="H23" s="209">
        <v>777042</v>
      </c>
      <c r="I23" s="211"/>
      <c r="J23" s="210">
        <v>684398</v>
      </c>
      <c r="K23" s="232"/>
      <c r="L23" s="213">
        <f t="shared" si="0"/>
        <v>100.78300400127107</v>
      </c>
      <c r="M23" s="212"/>
      <c r="N23" s="213">
        <f t="shared" si="1"/>
        <v>113.53656790347138</v>
      </c>
    </row>
  </sheetData>
  <sheetProtection/>
  <mergeCells count="16">
    <mergeCell ref="C10:D10"/>
    <mergeCell ref="M6:N8"/>
    <mergeCell ref="K4:N5"/>
    <mergeCell ref="G6:G9"/>
    <mergeCell ref="H6:H9"/>
    <mergeCell ref="I6:I9"/>
    <mergeCell ref="J6:J9"/>
    <mergeCell ref="G4:H5"/>
    <mergeCell ref="E6:E9"/>
    <mergeCell ref="F6:F9"/>
    <mergeCell ref="K6:L8"/>
    <mergeCell ref="I4:J5"/>
    <mergeCell ref="A4:A9"/>
    <mergeCell ref="E4:F5"/>
    <mergeCell ref="B4:B9"/>
    <mergeCell ref="C4:D9"/>
  </mergeCells>
  <printOptions/>
  <pageMargins left="0.76" right="0.16" top="0.8" bottom="0.35" header="0.18" footer="0.19"/>
  <pageSetup firstPageNumber="8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8.72265625" defaultRowHeight="16.5"/>
  <cols>
    <col min="1" max="1" width="33.8125" style="15" customWidth="1"/>
    <col min="2" max="3" width="12.6328125" style="15" customWidth="1"/>
    <col min="4" max="4" width="11.6328125" style="15" bestFit="1" customWidth="1"/>
    <col min="5" max="5" width="10.18359375" style="15" bestFit="1" customWidth="1"/>
    <col min="6" max="16384" width="8.90625" style="15" customWidth="1"/>
  </cols>
  <sheetData>
    <row r="1" ht="15.75">
      <c r="A1" s="28" t="s">
        <v>7</v>
      </c>
    </row>
    <row r="2" spans="1:5" ht="15.75">
      <c r="A2" s="29" t="s">
        <v>199</v>
      </c>
      <c r="B2" s="29"/>
      <c r="C2" s="29"/>
      <c r="D2" s="29"/>
      <c r="E2" s="29"/>
    </row>
    <row r="3" spans="1:5" ht="15.75">
      <c r="A3" s="45"/>
      <c r="B3" s="45"/>
      <c r="C3" s="45"/>
      <c r="D3" s="45"/>
      <c r="E3" s="45"/>
    </row>
    <row r="4" spans="1:6" s="16" customFormat="1" ht="24.75" customHeight="1">
      <c r="A4" s="291" t="s">
        <v>14</v>
      </c>
      <c r="B4" s="42"/>
      <c r="C4" s="42" t="s">
        <v>240</v>
      </c>
      <c r="D4" s="43"/>
      <c r="E4" s="44"/>
      <c r="F4" s="293" t="s">
        <v>241</v>
      </c>
    </row>
    <row r="5" spans="1:6" s="16" customFormat="1" ht="45.75" customHeight="1">
      <c r="A5" s="292"/>
      <c r="B5" s="17" t="s">
        <v>32</v>
      </c>
      <c r="C5" s="17" t="s">
        <v>238</v>
      </c>
      <c r="D5" s="17" t="s">
        <v>239</v>
      </c>
      <c r="E5" s="17" t="s">
        <v>200</v>
      </c>
      <c r="F5" s="294"/>
    </row>
    <row r="6" spans="1:6" s="16" customFormat="1" ht="15.75">
      <c r="A6" s="70" t="s">
        <v>10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</row>
    <row r="7" spans="1:6" s="20" customFormat="1" ht="24" customHeight="1">
      <c r="A7" s="18" t="s">
        <v>15</v>
      </c>
      <c r="B7" s="19">
        <v>152.5</v>
      </c>
      <c r="C7" s="19">
        <v>104.8</v>
      </c>
      <c r="D7" s="19">
        <v>100.65</v>
      </c>
      <c r="E7" s="19">
        <v>100.65</v>
      </c>
      <c r="F7" s="19">
        <v>104.8</v>
      </c>
    </row>
    <row r="8" spans="1:7" ht="24" customHeight="1">
      <c r="A8" s="21" t="s">
        <v>16</v>
      </c>
      <c r="B8" s="22">
        <v>161.37</v>
      </c>
      <c r="C8" s="22">
        <v>105.04</v>
      </c>
      <c r="D8" s="22">
        <v>100.57</v>
      </c>
      <c r="E8" s="22">
        <v>100.57</v>
      </c>
      <c r="F8" s="22">
        <v>105.04</v>
      </c>
      <c r="G8" s="65"/>
    </row>
    <row r="9" spans="1:7" ht="24" customHeight="1">
      <c r="A9" s="21" t="s">
        <v>35</v>
      </c>
      <c r="B9" s="22">
        <v>154.2</v>
      </c>
      <c r="C9" s="22">
        <v>100.91</v>
      </c>
      <c r="D9" s="22">
        <v>101.86</v>
      </c>
      <c r="E9" s="22">
        <v>101.86</v>
      </c>
      <c r="F9" s="22">
        <v>100.91</v>
      </c>
      <c r="G9" s="65"/>
    </row>
    <row r="10" spans="1:7" ht="24" customHeight="1">
      <c r="A10" s="21" t="s">
        <v>17</v>
      </c>
      <c r="B10" s="22">
        <v>162.15</v>
      </c>
      <c r="C10" s="22">
        <v>105.76</v>
      </c>
      <c r="D10" s="22">
        <v>100.3</v>
      </c>
      <c r="E10" s="22">
        <v>100.3</v>
      </c>
      <c r="F10" s="22">
        <v>105.76</v>
      </c>
      <c r="G10" s="65"/>
    </row>
    <row r="11" spans="1:7" ht="24" customHeight="1">
      <c r="A11" s="21" t="s">
        <v>36</v>
      </c>
      <c r="B11" s="22">
        <v>167.03</v>
      </c>
      <c r="C11" s="22">
        <v>107.34</v>
      </c>
      <c r="D11" s="23">
        <v>100.12</v>
      </c>
      <c r="E11" s="23">
        <v>100.12</v>
      </c>
      <c r="F11" s="23">
        <v>107.34</v>
      </c>
      <c r="G11" s="65"/>
    </row>
    <row r="12" spans="1:7" ht="24" customHeight="1">
      <c r="A12" s="21" t="s">
        <v>18</v>
      </c>
      <c r="B12" s="22">
        <v>135.57</v>
      </c>
      <c r="C12" s="22">
        <v>106.97</v>
      </c>
      <c r="D12" s="22">
        <v>100.52</v>
      </c>
      <c r="E12" s="22">
        <v>100.52</v>
      </c>
      <c r="F12" s="22">
        <v>106.97</v>
      </c>
      <c r="G12" s="65"/>
    </row>
    <row r="13" spans="1:7" ht="24" customHeight="1">
      <c r="A13" s="21" t="s">
        <v>19</v>
      </c>
      <c r="B13" s="22">
        <v>147.11</v>
      </c>
      <c r="C13" s="22">
        <v>106.2</v>
      </c>
      <c r="D13" s="22">
        <v>101.16</v>
      </c>
      <c r="E13" s="22">
        <v>101.16</v>
      </c>
      <c r="F13" s="22">
        <v>106.2</v>
      </c>
      <c r="G13" s="65"/>
    </row>
    <row r="14" spans="1:7" ht="24" customHeight="1">
      <c r="A14" s="21" t="s">
        <v>37</v>
      </c>
      <c r="B14" s="22">
        <v>164.01</v>
      </c>
      <c r="C14" s="22">
        <v>107.34</v>
      </c>
      <c r="D14" s="22">
        <v>101.76</v>
      </c>
      <c r="E14" s="22">
        <v>101.76</v>
      </c>
      <c r="F14" s="22">
        <v>107.34</v>
      </c>
      <c r="G14" s="65"/>
    </row>
    <row r="15" spans="1:7" ht="24" customHeight="1">
      <c r="A15" s="21" t="s">
        <v>20</v>
      </c>
      <c r="B15" s="22">
        <v>140.82</v>
      </c>
      <c r="C15" s="22">
        <v>106.7</v>
      </c>
      <c r="D15" s="22">
        <v>100.32</v>
      </c>
      <c r="E15" s="22">
        <v>100.32</v>
      </c>
      <c r="F15" s="22">
        <v>106.7</v>
      </c>
      <c r="G15" s="65"/>
    </row>
    <row r="16" spans="1:7" ht="24" customHeight="1">
      <c r="A16" s="21" t="s">
        <v>21</v>
      </c>
      <c r="B16" s="22">
        <v>154.99</v>
      </c>
      <c r="C16" s="22">
        <v>101.63</v>
      </c>
      <c r="D16" s="22">
        <v>100.09</v>
      </c>
      <c r="E16" s="22">
        <v>100.09</v>
      </c>
      <c r="F16" s="22">
        <v>101.63</v>
      </c>
      <c r="G16" s="65"/>
    </row>
    <row r="17" spans="1:7" ht="24" customHeight="1">
      <c r="A17" s="21" t="s">
        <v>33</v>
      </c>
      <c r="B17" s="22">
        <v>151.27</v>
      </c>
      <c r="C17" s="22">
        <v>103.45</v>
      </c>
      <c r="D17" s="22">
        <v>100.93</v>
      </c>
      <c r="E17" s="22">
        <v>100.93</v>
      </c>
      <c r="F17" s="22">
        <v>103.45</v>
      </c>
      <c r="G17" s="65"/>
    </row>
    <row r="18" spans="1:7" ht="24" customHeight="1">
      <c r="A18" s="21" t="s">
        <v>34</v>
      </c>
      <c r="B18" s="22">
        <v>87.01</v>
      </c>
      <c r="C18" s="22">
        <v>99.19</v>
      </c>
      <c r="D18" s="22">
        <v>99.82</v>
      </c>
      <c r="E18" s="22">
        <v>99.82</v>
      </c>
      <c r="F18" s="22">
        <v>99.19</v>
      </c>
      <c r="G18" s="65"/>
    </row>
    <row r="19" spans="1:7" ht="24" customHeight="1">
      <c r="A19" s="21" t="s">
        <v>22</v>
      </c>
      <c r="B19" s="22">
        <v>172.33</v>
      </c>
      <c r="C19" s="22">
        <v>100.95</v>
      </c>
      <c r="D19" s="22">
        <v>100.04</v>
      </c>
      <c r="E19" s="22">
        <v>100.04</v>
      </c>
      <c r="F19" s="22">
        <v>100.95</v>
      </c>
      <c r="G19" s="65"/>
    </row>
    <row r="20" spans="1:7" ht="24" customHeight="1">
      <c r="A20" s="21" t="s">
        <v>23</v>
      </c>
      <c r="B20" s="22">
        <v>123.19</v>
      </c>
      <c r="C20" s="22">
        <v>102.48</v>
      </c>
      <c r="D20" s="22">
        <v>100.02</v>
      </c>
      <c r="E20" s="22">
        <v>100.02</v>
      </c>
      <c r="F20" s="22">
        <v>102.48</v>
      </c>
      <c r="G20" s="65"/>
    </row>
    <row r="21" spans="1:7" ht="24" customHeight="1">
      <c r="A21" s="21" t="s">
        <v>24</v>
      </c>
      <c r="B21" s="22">
        <v>159.48</v>
      </c>
      <c r="C21" s="22">
        <v>108.08</v>
      </c>
      <c r="D21" s="22">
        <v>100.08</v>
      </c>
      <c r="E21" s="22">
        <v>100.08</v>
      </c>
      <c r="F21" s="22">
        <v>108.08</v>
      </c>
      <c r="G21" s="65"/>
    </row>
    <row r="22" spans="1:7" s="25" customFormat="1" ht="24" customHeight="1">
      <c r="A22" s="24" t="s">
        <v>25</v>
      </c>
      <c r="B22" s="47">
        <v>163.86</v>
      </c>
      <c r="C22" s="47">
        <v>75.67</v>
      </c>
      <c r="D22" s="47">
        <v>97.26</v>
      </c>
      <c r="E22" s="47">
        <v>97.26</v>
      </c>
      <c r="F22" s="47">
        <v>75.67</v>
      </c>
      <c r="G22" s="65"/>
    </row>
    <row r="23" spans="1:7" s="25" customFormat="1" ht="24" customHeight="1">
      <c r="A23" s="26" t="s">
        <v>26</v>
      </c>
      <c r="B23" s="48">
        <v>137.46</v>
      </c>
      <c r="C23" s="48">
        <v>101.31</v>
      </c>
      <c r="D23" s="48">
        <v>100</v>
      </c>
      <c r="E23" s="48">
        <v>100</v>
      </c>
      <c r="F23" s="48">
        <v>101.31</v>
      </c>
      <c r="G23" s="65"/>
    </row>
  </sheetData>
  <sheetProtection/>
  <mergeCells count="2">
    <mergeCell ref="A4:A5"/>
    <mergeCell ref="F4:F5"/>
  </mergeCells>
  <printOptions/>
  <pageMargins left="0.75" right="0.27" top="0.51" bottom="0.48" header="0.17" footer="0.18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6384" width="8.90625" style="49" customWidth="1"/>
  </cols>
  <sheetData/>
  <sheetProtection/>
  <printOptions/>
  <pageMargins left="0.34" right="0.17" top="0.38" bottom="0.38" header="0.17" footer="0.1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2014-03-25T09:16:31Z</cp:lastPrinted>
  <dcterms:created xsi:type="dcterms:W3CDTF">2002-05-14T16:08:28Z</dcterms:created>
  <dcterms:modified xsi:type="dcterms:W3CDTF">2015-01-14T06:25:11Z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